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8680" yWindow="-120" windowWidth="29040" windowHeight="15840"/>
  </bookViews>
  <sheets>
    <sheet name="Lapas1" sheetId="1" r:id="rId1"/>
  </sheet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5" i="1" l="1"/>
  <c r="H26" i="1" s="1"/>
  <c r="H19" i="1"/>
  <c r="H14" i="1"/>
  <c r="H15" i="1"/>
  <c r="H16" i="1"/>
  <c r="H17" i="1"/>
  <c r="H13" i="1"/>
  <c r="H10" i="1"/>
  <c r="H11" i="1"/>
  <c r="H9" i="1"/>
  <c r="H23" i="1" l="1"/>
  <c r="H28" i="1" s="1"/>
</calcChain>
</file>

<file path=xl/sharedStrings.xml><?xml version="1.0" encoding="utf-8"?>
<sst xmlns="http://schemas.openxmlformats.org/spreadsheetml/2006/main" count="59" uniqueCount="50">
  <si>
    <t>Eil. Nr.</t>
  </si>
  <si>
    <t>Mato vienetas</t>
  </si>
  <si>
    <t>Mato vieneto</t>
  </si>
  <si>
    <t xml:space="preserve">Įkainis, </t>
  </si>
  <si>
    <t>Eur be PVM</t>
  </si>
  <si>
    <t>Lyginamasis</t>
  </si>
  <si>
    <t>koeficientas</t>
  </si>
  <si>
    <t>A</t>
  </si>
  <si>
    <t>B</t>
  </si>
  <si>
    <t>B1</t>
  </si>
  <si>
    <t>C</t>
  </si>
  <si>
    <t>D</t>
  </si>
  <si>
    <t>E</t>
  </si>
  <si>
    <t>10 kV įtampos skyrius</t>
  </si>
  <si>
    <t>Kompl.</t>
  </si>
  <si>
    <t>0,4 kV įtampos skyrius</t>
  </si>
  <si>
    <t>vnt.</t>
  </si>
  <si>
    <t>Kita</t>
  </si>
  <si>
    <t>Linijiniai 0,4 kV vidaus tipo kirtikliai-saugklių blokai NH2 gabarito su ≤400 A saugiklių lydžiaisiais įdėklais. Pasiūlyme turi būti įvertinta vidutinė saugiklių lydžiųjų įdėklų kaina.</t>
  </si>
  <si>
    <t>Linijiniai 0,4 kV vidaus tipo kirtikliai-saugklių blokai NH2 gabarito su ≤160 A saugiklių lydžiaisiais įdėklais. Pasiūlyme turi būti įvertinta vidutinė saugiklių lydžiųjų įdėklų kaina.</t>
  </si>
  <si>
    <t>Korpusas (kartu su g/b pamatu, galios transformatoriaus prijungimui prie 10 kV ir 0,4 kV įtampos komutacinių aparatų kabeliai, galios transformatoriaus neutralės ir konstrukcijos įžeminimo laidininkai).</t>
  </si>
  <si>
    <t xml:space="preserve">Bendrovės tiekiamos TSPĮ valdymo spintos sumontavimas 10 kV skyriaus numatytoje vietoje ir visų antrinių grandinių (kabelių) nuo 10 kV narvelio gnybtynų iki TSPĮ spintos atvedimas ir prijungimas tame tarpe ir 230 V AC maitinimas. </t>
  </si>
  <si>
    <t>Prekės sudedamosios dalies pavadinimas</t>
  </si>
  <si>
    <t>Prekės sudedamosios dalies gamintojas ir modelis</t>
  </si>
  <si>
    <t>Viso 1 vieneto įkainis EUR be PVM (Z)  Z=Y+X</t>
  </si>
  <si>
    <t>0,4 kV srovės matavimo transformatoriai ≤300/5 A  komercinei apskaitai (3 vnt.)</t>
  </si>
  <si>
    <t>NH vertikalus kirtiklių blokas komercinės apskaitos srovės transformatorių komutavimui.</t>
  </si>
  <si>
    <t>Skirstykloje linijiniuose narveliuose montuojami 10 kV MT talpiniai įtampos indikatoriai su įtampos signalizavimo kontaktais.</t>
  </si>
  <si>
    <r>
      <rPr>
        <b/>
        <sz val="12"/>
        <color rgb="FF000000"/>
        <rFont val="Arial"/>
        <family val="2"/>
        <charset val="186"/>
      </rPr>
      <t>10/0,4 kV įtampos mažo gabarito modulinės tranzitinės transformatorinės su vienu iki 160 kVA galios transformatoriumi kainos lentelė Nr. 1</t>
    </r>
    <r>
      <rPr>
        <b/>
        <sz val="12"/>
        <color theme="1"/>
        <rFont val="Arial"/>
        <family val="2"/>
        <charset val="186"/>
      </rPr>
      <t xml:space="preserve"> Prekės vieneto įkainis (Z):</t>
    </r>
  </si>
  <si>
    <t>Įvadiniai (1 vnt.)  0,4 kV kirtiklių-saugiklių blokai transformatoriaus apsaugai su 0,4 kV gg/gL taikymo klasės saugiklių lydžiais įdėklais.</t>
  </si>
  <si>
    <t>0,4 kV srovės matavimo transformatoriai (3 vnt) kontrolinei apskaitai. Srovės transformatorių nominalai:
≤300/5 A.
Pasiūlyme turi būti įsivertinta vidutinė srovės transformatorių kaina. Transformatorių nominalas parenkamas užsakymo metu vadovaujantis projektine schema.</t>
  </si>
  <si>
    <t>TSPĮ valdymo spinta</t>
  </si>
  <si>
    <t xml:space="preserve">Komercinės įvadinės apskaitos spintos 2 vietų trifaziams elektros skaitikliams su 0,4 kV įtampos automatiniu jungikliu. </t>
  </si>
  <si>
    <t>Skirstykla su narvelių konfigūracija LLTs su ≤80 A saugiklių lydžiais įdėklais. Į skirstyklos kainą turi būti įskaičiuota L narveliams 10 kV C tipo ekranuotų kištukinių movų komplekto kaina kabelių konstrukcijoms:
1. Viengyslis kabelis su vieliniu ekranu (120÷240 mm2);
2. Viengyslis kabelis su aliuminio folijos ekranu ir ketvirtąja neizoliuota varine įžeminimo gysla (AHXAMK-W) (120÷240 mm2);
3. Trigyslis kabelis su bendru išoriniu apvalkalu ir bendru vieliniu ekranu (50÷240 mm2);
Standartinėje komplektacijoje montuojami 10 kV MT šviesiniai talpiniai įtampos indikatoriai.</t>
  </si>
  <si>
    <t>10 kV C tipo ekranuotų kištukinių ribotuvų komplektas 1 L narveliui, kabelių konstrukcijoms:
1. Viengyslis kabelis su vieliniu ekranu (120÷240 mm2);
2. Viengyslis kabelis su aliuminio folijos ekranu ir ketvirtąja neizoliuota varine įžeminimo gysla (AHXAMK-W) (120÷240 mm2);
3. Trigyslis kabelis su bendru išoriniu apvalkalu ir bendru vieliniu ekranu (50÷240 mm2);</t>
  </si>
  <si>
    <t>F = D x E</t>
  </si>
  <si>
    <r>
      <t>1 vieneto įkainis EUR</t>
    </r>
    <r>
      <rPr>
        <b/>
        <sz val="8"/>
        <color rgb="FFFF0000"/>
        <rFont val="Arial"/>
        <family val="2"/>
        <charset val="186"/>
      </rPr>
      <t xml:space="preserve"> </t>
    </r>
    <r>
      <rPr>
        <b/>
        <sz val="8"/>
        <color theme="1"/>
        <rFont val="Arial"/>
        <family val="2"/>
        <charset val="186"/>
      </rPr>
      <t>be PVM (Y) Y=0,95 x (F1+F2+F3+F4+F5+F6+F7+F8+F9)</t>
    </r>
  </si>
  <si>
    <r>
      <t>1 vieneto įkainis EUR</t>
    </r>
    <r>
      <rPr>
        <b/>
        <sz val="8"/>
        <color rgb="FFFF0000"/>
        <rFont val="Arial"/>
        <family val="2"/>
        <charset val="186"/>
      </rPr>
      <t xml:space="preserve"> </t>
    </r>
    <r>
      <rPr>
        <b/>
        <sz val="8"/>
        <color theme="1"/>
        <rFont val="Arial"/>
        <family val="2"/>
        <charset val="186"/>
      </rPr>
      <t>be PVM (X) X=0,05 x (F10)</t>
    </r>
  </si>
  <si>
    <t>Sudedamųjų dalių</t>
  </si>
  <si>
    <t>suma viso, Eur be PVM</t>
  </si>
  <si>
    <t>Elga, IKR-21</t>
  </si>
  <si>
    <t>Cellpack, CTS</t>
  </si>
  <si>
    <t>Jean Muller, SL-2</t>
  </si>
  <si>
    <t>Elga, ĮAS-7-XYY</t>
  </si>
  <si>
    <t>Jean Muller SL-3</t>
  </si>
  <si>
    <t>Elfita, TAL-0,72</t>
  </si>
  <si>
    <t>Elga, MMT 1X160</t>
  </si>
  <si>
    <t>Elfita, TAL 0,72</t>
  </si>
  <si>
    <t>Elga</t>
  </si>
  <si>
    <t>Siemens, 8DJH</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</si>
</sst>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b/>
      <sz val="7"/>
      <color rgb="FF000000"/>
      <name val="Arial"/>
      <family val="2"/>
      <charset val="186"/>
    </font>
    <font>
      <b/>
      <sz val="8"/>
      <color rgb="FF000000"/>
      <name val="Arial"/>
      <family val="2"/>
      <charset val="186"/>
    </font>
    <font>
      <sz val="8"/>
      <color rgb="FF000000"/>
      <name val="Arial"/>
      <family val="2"/>
      <charset val="186"/>
    </font>
    <font>
      <b/>
      <sz val="10"/>
      <color rgb="FF000000"/>
      <name val="Arial"/>
      <family val="2"/>
      <charset val="186"/>
    </font>
    <font>
      <sz val="11"/>
      <color theme="1"/>
      <name val="Arial"/>
      <family val="2"/>
      <charset val="186"/>
    </font>
    <font>
      <b/>
      <sz val="8"/>
      <color theme="1"/>
      <name val="Arial"/>
      <family val="2"/>
      <charset val="186"/>
    </font>
    <font>
      <sz val="8"/>
      <color theme="1"/>
      <name val="Arial"/>
      <family val="2"/>
      <charset val="186"/>
    </font>
    <font>
      <b/>
      <sz val="12"/>
      <color theme="1"/>
      <name val="Arial"/>
      <family val="2"/>
      <charset val="186"/>
    </font>
    <font>
      <b/>
      <sz val="12"/>
      <color rgb="FF000000"/>
      <name val="Arial"/>
      <family val="2"/>
      <charset val="186"/>
    </font>
    <font>
      <b/>
      <sz val="8"/>
      <color rgb="FFFF0000"/>
      <name val="Arial"/>
      <family val="2"/>
      <charset val="186"/>
    </font>
    <font>
      <sz val="7"/>
      <color theme="1"/>
      <name val="Arial"/>
      <family val="2"/>
      <charset val="186"/>
    </font>
  </fonts>
  <fills count="3">
    <fill>
      <patternFill patternType="none"/>
    </fill>
    <fill>
      <patternFill patternType="gray125"/>
    </fill>
    <fill>
      <patternFill patternType="solid">
        <fgColor rgb="FF92D05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62">
    <xf numFmtId="0" fontId="0" fillId="0" borderId="0" xfId="0"/>
    <xf numFmtId="0" fontId="3" fillId="0" borderId="1" xfId="0" applyFont="1" applyBorder="1" applyAlignment="1">
      <alignment vertical="top"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7" fillId="0" borderId="1" xfId="0" applyFont="1" applyBorder="1" applyAlignment="1">
      <alignment wrapText="1"/>
    </xf>
    <xf numFmtId="0" fontId="2" fillId="0" borderId="5" xfId="0" applyFont="1" applyBorder="1" applyAlignment="1">
      <alignment horizontal="center" vertical="center" wrapText="1"/>
    </xf>
    <xf numFmtId="0" fontId="2" fillId="0" borderId="5" xfId="0" applyFont="1" applyBorder="1" applyAlignment="1">
      <alignment horizontal="center" vertical="center"/>
    </xf>
    <xf numFmtId="0" fontId="3" fillId="0" borderId="0" xfId="0" applyFont="1" applyBorder="1" applyAlignment="1">
      <alignment horizontal="center" vertical="center" wrapText="1"/>
    </xf>
    <xf numFmtId="0" fontId="2" fillId="2" borderId="1" xfId="0" applyFont="1" applyFill="1" applyBorder="1" applyAlignment="1">
      <alignment horizontal="center" vertical="center" wrapText="1"/>
    </xf>
    <xf numFmtId="0" fontId="3" fillId="0" borderId="0" xfId="0" applyFont="1" applyBorder="1" applyAlignment="1">
      <alignment horizontal="center" vertical="center"/>
    </xf>
    <xf numFmtId="0" fontId="3" fillId="0" borderId="0" xfId="0" applyFont="1" applyBorder="1" applyAlignment="1">
      <alignment wrapText="1"/>
    </xf>
    <xf numFmtId="0" fontId="3" fillId="2" borderId="5" xfId="0" applyFont="1" applyFill="1" applyBorder="1" applyAlignment="1">
      <alignment vertical="center"/>
    </xf>
    <xf numFmtId="0" fontId="6" fillId="0" borderId="1" xfId="0" applyFont="1" applyBorder="1" applyAlignment="1">
      <alignment vertical="center" wrapText="1"/>
    </xf>
    <xf numFmtId="0" fontId="5" fillId="0" borderId="0" xfId="0" applyFont="1" applyBorder="1" applyAlignment="1">
      <alignment horizontal="center" vertical="center"/>
    </xf>
    <xf numFmtId="0" fontId="5" fillId="0" borderId="0" xfId="0" applyFont="1"/>
    <xf numFmtId="0" fontId="5" fillId="0" borderId="0" xfId="0" applyFont="1" applyFill="1" applyBorder="1"/>
    <xf numFmtId="0" fontId="6" fillId="2" borderId="1" xfId="0" applyFont="1" applyFill="1" applyBorder="1" applyAlignment="1">
      <alignment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7" fillId="0" borderId="0" xfId="0" applyFont="1" applyAlignment="1">
      <alignment horizontal="justify" vertical="center" wrapText="1"/>
    </xf>
    <xf numFmtId="0" fontId="3" fillId="0" borderId="5"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Fill="1" applyBorder="1" applyAlignment="1">
      <alignment horizontal="center" vertical="center"/>
    </xf>
    <xf numFmtId="0" fontId="3"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5" xfId="0" applyFont="1" applyBorder="1" applyAlignment="1">
      <alignment horizontal="center" vertical="center" wrapText="1"/>
    </xf>
    <xf numFmtId="0" fontId="7" fillId="0" borderId="1" xfId="0" applyFont="1" applyBorder="1" applyAlignment="1">
      <alignment horizontal="center" vertical="center"/>
    </xf>
    <xf numFmtId="0" fontId="7" fillId="2" borderId="1" xfId="0" applyFont="1" applyFill="1" applyBorder="1" applyAlignment="1">
      <alignment horizontal="center" vertical="center"/>
    </xf>
    <xf numFmtId="0" fontId="11" fillId="0" borderId="5" xfId="0" applyFont="1" applyBorder="1" applyAlignment="1">
      <alignment vertical="center" wrapText="1"/>
    </xf>
    <xf numFmtId="0" fontId="3" fillId="0" borderId="1" xfId="0" applyFont="1" applyBorder="1" applyAlignment="1" applyProtection="1">
      <alignment horizontal="center" vertical="center"/>
      <protection locked="0"/>
    </xf>
    <xf numFmtId="0" fontId="3" fillId="0" borderId="1" xfId="0" applyFont="1" applyBorder="1" applyAlignment="1" applyProtection="1">
      <alignment horizontal="center" vertical="center" wrapText="1"/>
      <protection locked="0"/>
    </xf>
    <xf numFmtId="0" fontId="1" fillId="0" borderId="9"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5" xfId="0" applyFont="1" applyBorder="1" applyAlignment="1">
      <alignment horizontal="center" vertical="center" wrapText="1"/>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3" xfId="0" applyFont="1" applyFill="1" applyBorder="1" applyAlignment="1">
      <alignment horizontal="center" vertical="center"/>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0"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3" fillId="0" borderId="1" xfId="0" applyFont="1" applyBorder="1" applyAlignment="1">
      <alignment horizontal="center" vertical="center"/>
    </xf>
    <xf numFmtId="0" fontId="5" fillId="0" borderId="1" xfId="0" applyFont="1" applyBorder="1" applyAlignment="1" applyProtection="1">
      <alignment horizontal="center" vertical="center"/>
      <protection locked="0"/>
    </xf>
    <xf numFmtId="0" fontId="3" fillId="0" borderId="4" xfId="0" applyFont="1" applyBorder="1" applyAlignment="1">
      <alignment horizontal="left" wrapText="1"/>
    </xf>
    <xf numFmtId="0" fontId="3" fillId="0" borderId="5" xfId="0" applyFont="1" applyBorder="1" applyAlignment="1">
      <alignment horizontal="left"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28"/>
  <sheetViews>
    <sheetView tabSelected="1" topLeftCell="B1" zoomScale="70" zoomScaleNormal="70" workbookViewId="0">
      <selection activeCell="M23" sqref="M23"/>
    </sheetView>
  </sheetViews>
  <sheetFormatPr defaultRowHeight="15" x14ac:dyDescent="0.25"/>
  <cols>
    <col min="2" max="2" width="4.140625" customWidth="1"/>
    <col min="3" max="3" width="91.140625" customWidth="1"/>
    <col min="4" max="4" width="37.5703125" customWidth="1"/>
    <col min="5" max="5" width="6.7109375" customWidth="1"/>
    <col min="6" max="8" width="18" customWidth="1"/>
    <col min="9" max="9" width="14.140625" customWidth="1"/>
  </cols>
  <sheetData>
    <row r="1" spans="2:9" ht="15" customHeight="1" x14ac:dyDescent="0.25">
      <c r="B1" s="48" t="s">
        <v>28</v>
      </c>
      <c r="C1" s="49"/>
      <c r="D1" s="49"/>
      <c r="E1" s="49"/>
      <c r="F1" s="49"/>
      <c r="G1" s="49"/>
      <c r="H1" s="49"/>
    </row>
    <row r="2" spans="2:9" ht="15" customHeight="1" x14ac:dyDescent="0.25">
      <c r="B2" s="50"/>
      <c r="C2" s="51"/>
      <c r="D2" s="51"/>
      <c r="E2" s="51"/>
      <c r="F2" s="51"/>
      <c r="G2" s="51"/>
      <c r="H2" s="51"/>
    </row>
    <row r="3" spans="2:9" ht="15" customHeight="1" x14ac:dyDescent="0.25">
      <c r="B3" s="52"/>
      <c r="C3" s="53"/>
      <c r="D3" s="53"/>
      <c r="E3" s="53"/>
      <c r="F3" s="53"/>
      <c r="G3" s="53"/>
      <c r="H3" s="53"/>
    </row>
    <row r="4" spans="2:9" x14ac:dyDescent="0.25">
      <c r="B4" s="40" t="s">
        <v>0</v>
      </c>
      <c r="C4" s="41" t="s">
        <v>22</v>
      </c>
      <c r="D4" s="41" t="s">
        <v>23</v>
      </c>
      <c r="E4" s="40" t="s">
        <v>1</v>
      </c>
      <c r="F4" s="31" t="s">
        <v>2</v>
      </c>
      <c r="G4" s="31" t="s">
        <v>5</v>
      </c>
      <c r="H4" s="31" t="s">
        <v>38</v>
      </c>
      <c r="I4" s="39"/>
    </row>
    <row r="5" spans="2:9" x14ac:dyDescent="0.25">
      <c r="B5" s="40"/>
      <c r="C5" s="42"/>
      <c r="D5" s="42"/>
      <c r="E5" s="40"/>
      <c r="F5" s="32" t="s">
        <v>3</v>
      </c>
      <c r="G5" s="32" t="s">
        <v>6</v>
      </c>
      <c r="H5" s="32" t="s">
        <v>39</v>
      </c>
      <c r="I5" s="39"/>
    </row>
    <row r="6" spans="2:9" x14ac:dyDescent="0.25">
      <c r="B6" s="40"/>
      <c r="C6" s="43"/>
      <c r="D6" s="43"/>
      <c r="E6" s="40"/>
      <c r="F6" s="33" t="s">
        <v>4</v>
      </c>
      <c r="G6" s="36"/>
      <c r="H6" s="36"/>
      <c r="I6" s="39"/>
    </row>
    <row r="7" spans="2:9" x14ac:dyDescent="0.25">
      <c r="B7" s="6" t="s">
        <v>7</v>
      </c>
      <c r="C7" s="6" t="s">
        <v>8</v>
      </c>
      <c r="D7" s="5" t="s">
        <v>9</v>
      </c>
      <c r="E7" s="5" t="s">
        <v>10</v>
      </c>
      <c r="F7" s="8" t="s">
        <v>11</v>
      </c>
      <c r="G7" s="9" t="s">
        <v>12</v>
      </c>
      <c r="H7" s="8" t="s">
        <v>35</v>
      </c>
    </row>
    <row r="8" spans="2:9" x14ac:dyDescent="0.25">
      <c r="B8" s="45" t="s">
        <v>13</v>
      </c>
      <c r="C8" s="46"/>
      <c r="D8" s="46"/>
      <c r="E8" s="46"/>
      <c r="F8" s="46"/>
      <c r="G8" s="47"/>
      <c r="H8" s="11"/>
    </row>
    <row r="9" spans="2:9" ht="67.5" x14ac:dyDescent="0.25">
      <c r="B9" s="3">
        <v>1</v>
      </c>
      <c r="C9" s="4" t="s">
        <v>33</v>
      </c>
      <c r="D9" s="38" t="s">
        <v>49</v>
      </c>
      <c r="E9" s="2" t="s">
        <v>14</v>
      </c>
      <c r="F9" s="37">
        <v>5873</v>
      </c>
      <c r="G9" s="29">
        <v>1</v>
      </c>
      <c r="H9" s="30">
        <f>SUM(F9*G9)</f>
        <v>5873</v>
      </c>
    </row>
    <row r="10" spans="2:9" x14ac:dyDescent="0.25">
      <c r="B10" s="24">
        <v>2</v>
      </c>
      <c r="C10" s="4" t="s">
        <v>27</v>
      </c>
      <c r="D10" s="38" t="s">
        <v>40</v>
      </c>
      <c r="E10" s="23" t="s">
        <v>16</v>
      </c>
      <c r="F10" s="37">
        <v>100</v>
      </c>
      <c r="G10" s="29">
        <v>1</v>
      </c>
      <c r="H10" s="30">
        <f t="shared" ref="H10:H11" si="0">SUM(F10*G10)</f>
        <v>100</v>
      </c>
    </row>
    <row r="11" spans="2:9" ht="45" x14ac:dyDescent="0.25">
      <c r="B11" s="28">
        <v>3</v>
      </c>
      <c r="C11" s="4" t="s">
        <v>34</v>
      </c>
      <c r="D11" s="38" t="s">
        <v>41</v>
      </c>
      <c r="E11" s="27" t="s">
        <v>14</v>
      </c>
      <c r="F11" s="37">
        <v>824</v>
      </c>
      <c r="G11" s="29">
        <v>1</v>
      </c>
      <c r="H11" s="30">
        <f t="shared" si="0"/>
        <v>824</v>
      </c>
    </row>
    <row r="12" spans="2:9" x14ac:dyDescent="0.25">
      <c r="B12" s="44" t="s">
        <v>15</v>
      </c>
      <c r="C12" s="44"/>
      <c r="D12" s="44"/>
      <c r="E12" s="44"/>
      <c r="F12" s="44"/>
      <c r="G12" s="44"/>
      <c r="H12" s="11"/>
    </row>
    <row r="13" spans="2:9" ht="22.5" x14ac:dyDescent="0.25">
      <c r="B13" s="22">
        <v>4</v>
      </c>
      <c r="C13" s="4" t="s">
        <v>18</v>
      </c>
      <c r="D13" s="55" t="s">
        <v>42</v>
      </c>
      <c r="E13" s="2" t="s">
        <v>16</v>
      </c>
      <c r="F13" s="37">
        <v>42</v>
      </c>
      <c r="G13" s="3">
        <v>2</v>
      </c>
      <c r="H13" s="2">
        <f>SUM(F13*G13)</f>
        <v>84</v>
      </c>
    </row>
    <row r="14" spans="2:9" ht="22.5" x14ac:dyDescent="0.25">
      <c r="B14" s="22">
        <v>5</v>
      </c>
      <c r="C14" s="4" t="s">
        <v>19</v>
      </c>
      <c r="D14" s="55"/>
      <c r="E14" s="2" t="s">
        <v>16</v>
      </c>
      <c r="F14" s="37">
        <v>41</v>
      </c>
      <c r="G14" s="3">
        <v>1</v>
      </c>
      <c r="H14" s="30">
        <f t="shared" ref="H14:H17" si="1">SUM(F14*G14)</f>
        <v>41</v>
      </c>
    </row>
    <row r="15" spans="2:9" x14ac:dyDescent="0.25">
      <c r="B15" s="22">
        <v>6</v>
      </c>
      <c r="C15" s="4" t="s">
        <v>32</v>
      </c>
      <c r="D15" s="38" t="s">
        <v>43</v>
      </c>
      <c r="E15" s="2" t="s">
        <v>16</v>
      </c>
      <c r="F15" s="37">
        <v>67</v>
      </c>
      <c r="G15" s="3">
        <v>1</v>
      </c>
      <c r="H15" s="30">
        <f t="shared" si="1"/>
        <v>67</v>
      </c>
    </row>
    <row r="16" spans="2:9" x14ac:dyDescent="0.25">
      <c r="B16" s="26">
        <v>7</v>
      </c>
      <c r="C16" s="25" t="s">
        <v>26</v>
      </c>
      <c r="D16" s="38" t="s">
        <v>44</v>
      </c>
      <c r="E16" s="21" t="s">
        <v>16</v>
      </c>
      <c r="F16" s="37">
        <v>95</v>
      </c>
      <c r="G16" s="22">
        <v>1</v>
      </c>
      <c r="H16" s="30">
        <f t="shared" si="1"/>
        <v>95</v>
      </c>
    </row>
    <row r="17" spans="2:8" x14ac:dyDescent="0.25">
      <c r="B17" s="22">
        <v>8</v>
      </c>
      <c r="C17" s="4" t="s">
        <v>25</v>
      </c>
      <c r="D17" s="38" t="s">
        <v>45</v>
      </c>
      <c r="E17" s="20" t="s">
        <v>14</v>
      </c>
      <c r="F17" s="37">
        <v>88</v>
      </c>
      <c r="G17" s="3">
        <v>1</v>
      </c>
      <c r="H17" s="30">
        <f t="shared" si="1"/>
        <v>88</v>
      </c>
    </row>
    <row r="18" spans="2:8" x14ac:dyDescent="0.25">
      <c r="B18" s="44" t="s">
        <v>17</v>
      </c>
      <c r="C18" s="44"/>
      <c r="D18" s="44"/>
      <c r="E18" s="44"/>
      <c r="F18" s="44"/>
      <c r="G18" s="44"/>
      <c r="H18" s="11"/>
    </row>
    <row r="19" spans="2:8" ht="22.5" x14ac:dyDescent="0.25">
      <c r="B19" s="58">
        <v>9</v>
      </c>
      <c r="C19" s="4" t="s">
        <v>20</v>
      </c>
      <c r="D19" s="38" t="s">
        <v>46</v>
      </c>
      <c r="E19" s="54" t="s">
        <v>14</v>
      </c>
      <c r="F19" s="59">
        <v>3186</v>
      </c>
      <c r="G19" s="58">
        <v>1</v>
      </c>
      <c r="H19" s="54">
        <f>SUM(F19*G19)</f>
        <v>3186</v>
      </c>
    </row>
    <row r="20" spans="2:8" ht="22.5" x14ac:dyDescent="0.25">
      <c r="B20" s="58"/>
      <c r="C20" s="1" t="s">
        <v>29</v>
      </c>
      <c r="D20" s="38" t="s">
        <v>42</v>
      </c>
      <c r="E20" s="54"/>
      <c r="F20" s="59"/>
      <c r="G20" s="58"/>
      <c r="H20" s="54"/>
    </row>
    <row r="21" spans="2:8" ht="35.25" customHeight="1" x14ac:dyDescent="0.25">
      <c r="B21" s="58"/>
      <c r="C21" s="60" t="s">
        <v>30</v>
      </c>
      <c r="D21" s="56" t="s">
        <v>47</v>
      </c>
      <c r="E21" s="54"/>
      <c r="F21" s="59"/>
      <c r="G21" s="58"/>
      <c r="H21" s="54"/>
    </row>
    <row r="22" spans="2:8" x14ac:dyDescent="0.25">
      <c r="B22" s="58"/>
      <c r="C22" s="61"/>
      <c r="D22" s="57"/>
      <c r="E22" s="54"/>
      <c r="F22" s="59"/>
      <c r="G22" s="58"/>
      <c r="H22" s="54"/>
    </row>
    <row r="23" spans="2:8" ht="45" x14ac:dyDescent="0.25">
      <c r="B23" s="12"/>
      <c r="C23" s="13"/>
      <c r="D23" s="10"/>
      <c r="E23" s="10"/>
      <c r="F23" s="16"/>
      <c r="G23" s="15" t="s">
        <v>36</v>
      </c>
      <c r="H23" s="2">
        <f>SUM(H9:H11,H13:H17,H19)*0.95</f>
        <v>9840.1</v>
      </c>
    </row>
    <row r="24" spans="2:8" x14ac:dyDescent="0.25">
      <c r="B24" s="44" t="s">
        <v>31</v>
      </c>
      <c r="C24" s="44"/>
      <c r="D24" s="44"/>
      <c r="E24" s="44"/>
      <c r="F24" s="44"/>
      <c r="G24" s="44"/>
      <c r="H24" s="14"/>
    </row>
    <row r="25" spans="2:8" ht="23.25" x14ac:dyDescent="0.25">
      <c r="B25" s="3">
        <v>10</v>
      </c>
      <c r="C25" s="7" t="s">
        <v>21</v>
      </c>
      <c r="D25" s="38" t="s">
        <v>48</v>
      </c>
      <c r="E25" s="2" t="s">
        <v>14</v>
      </c>
      <c r="F25" s="37">
        <v>1960</v>
      </c>
      <c r="G25" s="3">
        <v>1</v>
      </c>
      <c r="H25" s="30">
        <f>SUM(F25*G25)</f>
        <v>1960</v>
      </c>
    </row>
    <row r="26" spans="2:8" ht="33.75" x14ac:dyDescent="0.25">
      <c r="B26" s="17"/>
      <c r="C26" s="17"/>
      <c r="D26" s="17"/>
      <c r="E26" s="17"/>
      <c r="F26" s="17"/>
      <c r="G26" s="15" t="s">
        <v>37</v>
      </c>
      <c r="H26" s="34">
        <f>SUM(H25*0.05)</f>
        <v>98</v>
      </c>
    </row>
    <row r="27" spans="2:8" x14ac:dyDescent="0.25">
      <c r="B27" s="17"/>
      <c r="C27" s="17"/>
      <c r="D27" s="17"/>
      <c r="E27" s="17"/>
      <c r="F27" s="17"/>
      <c r="G27" s="17"/>
      <c r="H27" s="17"/>
    </row>
    <row r="28" spans="2:8" ht="34.5" x14ac:dyDescent="0.25">
      <c r="B28" s="18"/>
      <c r="C28" s="18"/>
      <c r="D28" s="18"/>
      <c r="E28" s="18"/>
      <c r="F28" s="18"/>
      <c r="G28" s="19" t="s">
        <v>24</v>
      </c>
      <c r="H28" s="35">
        <f>SUM(H23+H26)</f>
        <v>9938.1</v>
      </c>
    </row>
  </sheetData>
  <sheetProtection algorithmName="SHA-512" hashValue="KihM7nQq44opTZM5AA1orULKmGz3xAP+iglCB91PlZ38+zC5Fj9wn3p8rx/kqRozjwngMxg2hyncDrOhGYDwuQ==" saltValue="jbaWV58wBRsTP3cAlzxWLw==" spinCount="100000" sheet="1" objects="1" scenarios="1"/>
  <mergeCells count="18">
    <mergeCell ref="B24:G24"/>
    <mergeCell ref="B19:B22"/>
    <mergeCell ref="E19:E22"/>
    <mergeCell ref="F19:F22"/>
    <mergeCell ref="G19:G22"/>
    <mergeCell ref="C21:C22"/>
    <mergeCell ref="B12:G12"/>
    <mergeCell ref="B8:G8"/>
    <mergeCell ref="B1:H3"/>
    <mergeCell ref="H19:H22"/>
    <mergeCell ref="B18:G18"/>
    <mergeCell ref="D13:D14"/>
    <mergeCell ref="D21:D22"/>
    <mergeCell ref="I4:I6"/>
    <mergeCell ref="B4:B6"/>
    <mergeCell ref="E4:E6"/>
    <mergeCell ref="C4:C6"/>
    <mergeCell ref="D4:D6"/>
  </mergeCells>
  <pageMargins left="0.25" right="0.25" top="0.75" bottom="0.75" header="0.3" footer="0.3"/>
  <pageSetup paperSize="8" scale="9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Lapas1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2020-09-30T07:51:13Z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20c693d-44b7-4e16-b3dd-4fcd87401cf5_Enabled">
    <vt:lpwstr>True</vt:lpwstr>
  </property>
  <property fmtid="{D5CDD505-2E9C-101B-9397-08002B2CF9AE}" pid="3" name="MSIP_Label_320c693d-44b7-4e16-b3dd-4fcd87401cf5_SiteId">
    <vt:lpwstr>ea88e983-d65a-47b3-adb4-3e1c6d2110d2</vt:lpwstr>
  </property>
  <property fmtid="{D5CDD505-2E9C-101B-9397-08002B2CF9AE}" pid="4" name="MSIP_Label_320c693d-44b7-4e16-b3dd-4fcd87401cf5_Owner">
    <vt:lpwstr>Kestutis.Smulkys@ignitis.lt</vt:lpwstr>
  </property>
  <property fmtid="{D5CDD505-2E9C-101B-9397-08002B2CF9AE}" pid="5" name="MSIP_Label_320c693d-44b7-4e16-b3dd-4fcd87401cf5_SetDate">
    <vt:lpwstr>2020-05-11T06:43:20.5029846Z</vt:lpwstr>
  </property>
  <property fmtid="{D5CDD505-2E9C-101B-9397-08002B2CF9AE}" pid="6" name="MSIP_Label_320c693d-44b7-4e16-b3dd-4fcd87401cf5_Name">
    <vt:lpwstr>Viešo naudojimo</vt:lpwstr>
  </property>
  <property fmtid="{D5CDD505-2E9C-101B-9397-08002B2CF9AE}" pid="7" name="MSIP_Label_320c693d-44b7-4e16-b3dd-4fcd87401cf5_Application">
    <vt:lpwstr>Microsoft Azure Information Protection</vt:lpwstr>
  </property>
  <property fmtid="{D5CDD505-2E9C-101B-9397-08002B2CF9AE}" pid="8" name="MSIP_Label_320c693d-44b7-4e16-b3dd-4fcd87401cf5_ActionId">
    <vt:lpwstr>36bb7f07-0b61-4150-83a1-7962d1a2411b</vt:lpwstr>
  </property>
  <property fmtid="{D5CDD505-2E9C-101B-9397-08002B2CF9AE}" pid="9" name="MSIP_Label_320c693d-44b7-4e16-b3dd-4fcd87401cf5_Extended_MSFT_Method">
    <vt:lpwstr>Manual</vt:lpwstr>
  </property>
  <property fmtid="{D5CDD505-2E9C-101B-9397-08002B2CF9AE}" pid="10" name="MSIP_Label_190751af-2442-49a7-b7b9-9f0bcce858c9_Enabled">
    <vt:lpwstr>True</vt:lpwstr>
  </property>
  <property fmtid="{D5CDD505-2E9C-101B-9397-08002B2CF9AE}" pid="11" name="MSIP_Label_190751af-2442-49a7-b7b9-9f0bcce858c9_SiteId">
    <vt:lpwstr>ea88e983-d65a-47b3-adb4-3e1c6d2110d2</vt:lpwstr>
  </property>
  <property fmtid="{D5CDD505-2E9C-101B-9397-08002B2CF9AE}" pid="12" name="MSIP_Label_190751af-2442-49a7-b7b9-9f0bcce858c9_Owner">
    <vt:lpwstr>Kestutis.Smulkys@ignitis.lt</vt:lpwstr>
  </property>
  <property fmtid="{D5CDD505-2E9C-101B-9397-08002B2CF9AE}" pid="13" name="MSIP_Label_190751af-2442-49a7-b7b9-9f0bcce858c9_SetDate">
    <vt:lpwstr>2020-05-11T06:43:20.5029846Z</vt:lpwstr>
  </property>
  <property fmtid="{D5CDD505-2E9C-101B-9397-08002B2CF9AE}" pid="14" name="MSIP_Label_190751af-2442-49a7-b7b9-9f0bcce858c9_Name">
    <vt:lpwstr>Be žymos</vt:lpwstr>
  </property>
  <property fmtid="{D5CDD505-2E9C-101B-9397-08002B2CF9AE}" pid="15" name="MSIP_Label_190751af-2442-49a7-b7b9-9f0bcce858c9_Application">
    <vt:lpwstr>Microsoft Azure Information Protection</vt:lpwstr>
  </property>
  <property fmtid="{D5CDD505-2E9C-101B-9397-08002B2CF9AE}" pid="16" name="MSIP_Label_190751af-2442-49a7-b7b9-9f0bcce858c9_ActionId">
    <vt:lpwstr>36bb7f07-0b61-4150-83a1-7962d1a2411b</vt:lpwstr>
  </property>
  <property fmtid="{D5CDD505-2E9C-101B-9397-08002B2CF9AE}" pid="17" name="MSIP_Label_190751af-2442-49a7-b7b9-9f0bcce858c9_Parent">
    <vt:lpwstr>320c693d-44b7-4e16-b3dd-4fcd87401cf5</vt:lpwstr>
  </property>
  <property fmtid="{D5CDD505-2E9C-101B-9397-08002B2CF9AE}" pid="18" name="MSIP_Label_190751af-2442-49a7-b7b9-9f0bcce858c9_Extended_MSFT_Method">
    <vt:lpwstr>Manual</vt:lpwstr>
  </property>
  <property fmtid="{D5CDD505-2E9C-101B-9397-08002B2CF9AE}" pid="19" name="Sensitivity">
    <vt:lpwstr>Viešo naudojimo Be žymos</vt:lpwstr>
  </property>
</Properties>
</file>