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stas\Desktop\chirurginiai sutartys\SUTARTIMS-PASIULYMAI\Johnson\"/>
    </mc:Choice>
  </mc:AlternateContent>
  <xr:revisionPtr revIDLastSave="0" documentId="13_ncr:1_{90C002BA-ACC8-4EED-83BA-3EE1751E7C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-129 pirkimo dalys" sheetId="1" r:id="rId1"/>
    <sheet name="Lapas1" sheetId="2" r:id="rId2"/>
  </sheets>
  <definedNames>
    <definedName name="_Hlk60235319" localSheetId="0">'1-129 pirkimo dalys'!$A$179</definedName>
    <definedName name="_xlnm.Print_Area" localSheetId="0">'1-129 pirkimo dalys'!$A$1:$P$188</definedName>
  </definedNames>
  <calcPr calcId="181029" iterateDelta="1E-4"/>
</workbook>
</file>

<file path=xl/calcChain.xml><?xml version="1.0" encoding="utf-8"?>
<calcChain xmlns="http://schemas.openxmlformats.org/spreadsheetml/2006/main">
  <c r="G149" i="1" l="1"/>
  <c r="H149" i="1" s="1"/>
  <c r="G147" i="1"/>
  <c r="H147" i="1" s="1"/>
  <c r="G173" i="1" l="1"/>
  <c r="H173" i="1"/>
  <c r="I172" i="1"/>
  <c r="J172" i="1" s="1"/>
  <c r="I171" i="1"/>
  <c r="J171" i="1" s="1"/>
  <c r="G169" i="1"/>
  <c r="H169" i="1"/>
  <c r="I166" i="1"/>
  <c r="J166" i="1" s="1"/>
  <c r="I167" i="1"/>
  <c r="J167" i="1" s="1"/>
  <c r="I168" i="1"/>
  <c r="J168" i="1" s="1"/>
  <c r="I165" i="1"/>
  <c r="G163" i="1"/>
  <c r="H163" i="1"/>
  <c r="I162" i="1"/>
  <c r="J162" i="1" s="1"/>
  <c r="I161" i="1"/>
  <c r="J161" i="1" s="1"/>
  <c r="G159" i="1"/>
  <c r="H159" i="1"/>
  <c r="I157" i="1"/>
  <c r="J157" i="1" s="1"/>
  <c r="I158" i="1"/>
  <c r="J158" i="1" s="1"/>
  <c r="I156" i="1"/>
  <c r="G154" i="1"/>
  <c r="H154" i="1"/>
  <c r="I153" i="1"/>
  <c r="I152" i="1"/>
  <c r="J152" i="1" s="1"/>
  <c r="G150" i="1"/>
  <c r="H150" i="1"/>
  <c r="I149" i="1"/>
  <c r="J149" i="1" s="1"/>
  <c r="I147" i="1"/>
  <c r="J147" i="1" s="1"/>
  <c r="I143" i="1"/>
  <c r="J143" i="1" s="1"/>
  <c r="G142" i="1"/>
  <c r="H142" i="1"/>
  <c r="I141" i="1"/>
  <c r="J141" i="1" s="1"/>
  <c r="I140" i="1"/>
  <c r="G138" i="1"/>
  <c r="H138" i="1"/>
  <c r="I133" i="1"/>
  <c r="J133" i="1" s="1"/>
  <c r="I134" i="1"/>
  <c r="J134" i="1" s="1"/>
  <c r="I135" i="1"/>
  <c r="J135" i="1" s="1"/>
  <c r="I136" i="1"/>
  <c r="J136" i="1" s="1"/>
  <c r="I137" i="1"/>
  <c r="J137" i="1" s="1"/>
  <c r="I132" i="1"/>
  <c r="J132" i="1" s="1"/>
  <c r="I130" i="1"/>
  <c r="J130" i="1" s="1"/>
  <c r="G129" i="1"/>
  <c r="H129" i="1"/>
  <c r="I127" i="1"/>
  <c r="J127" i="1" s="1"/>
  <c r="I128" i="1"/>
  <c r="J128" i="1" s="1"/>
  <c r="I126" i="1"/>
  <c r="J126" i="1" s="1"/>
  <c r="G124" i="1"/>
  <c r="H124" i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17" i="1"/>
  <c r="G115" i="1"/>
  <c r="H115" i="1"/>
  <c r="I75" i="1"/>
  <c r="J75" i="1" s="1"/>
  <c r="I76" i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74" i="1"/>
  <c r="J74" i="1" s="1"/>
  <c r="G72" i="1"/>
  <c r="H72" i="1"/>
  <c r="I71" i="1"/>
  <c r="J71" i="1" s="1"/>
  <c r="I69" i="1"/>
  <c r="I65" i="1"/>
  <c r="J65" i="1" s="1"/>
  <c r="G64" i="1"/>
  <c r="H64" i="1"/>
  <c r="I61" i="1"/>
  <c r="J61" i="1" s="1"/>
  <c r="I62" i="1"/>
  <c r="J62" i="1" s="1"/>
  <c r="I63" i="1"/>
  <c r="I60" i="1"/>
  <c r="J60" i="1" s="1"/>
  <c r="G58" i="1"/>
  <c r="H58" i="1"/>
  <c r="I56" i="1"/>
  <c r="J56" i="1" s="1"/>
  <c r="I57" i="1"/>
  <c r="J57" i="1" s="1"/>
  <c r="I55" i="1"/>
  <c r="J55" i="1" s="1"/>
  <c r="I51" i="1"/>
  <c r="J51" i="1" s="1"/>
  <c r="I52" i="1"/>
  <c r="J52" i="1" s="1"/>
  <c r="I53" i="1"/>
  <c r="J53" i="1" s="1"/>
  <c r="I50" i="1"/>
  <c r="J50" i="1" s="1"/>
  <c r="G49" i="1"/>
  <c r="H49" i="1"/>
  <c r="I47" i="1"/>
  <c r="I48" i="1"/>
  <c r="J48" i="1" s="1"/>
  <c r="I46" i="1"/>
  <c r="J46" i="1" s="1"/>
  <c r="G44" i="1"/>
  <c r="H44" i="1"/>
  <c r="I42" i="1"/>
  <c r="J42" i="1" s="1"/>
  <c r="I43" i="1"/>
  <c r="J43" i="1" s="1"/>
  <c r="I41" i="1"/>
  <c r="J41" i="1" s="1"/>
  <c r="I39" i="1"/>
  <c r="J39" i="1" s="1"/>
  <c r="I38" i="1"/>
  <c r="J38" i="1" s="1"/>
  <c r="I33" i="1"/>
  <c r="J33" i="1" s="1"/>
  <c r="I34" i="1"/>
  <c r="J34" i="1" s="1"/>
  <c r="I35" i="1"/>
  <c r="J35" i="1" s="1"/>
  <c r="I32" i="1"/>
  <c r="J32" i="1" s="1"/>
  <c r="I31" i="1"/>
  <c r="J31" i="1" s="1"/>
  <c r="G30" i="1"/>
  <c r="H30" i="1"/>
  <c r="I29" i="1"/>
  <c r="J29" i="1" s="1"/>
  <c r="I28" i="1"/>
  <c r="J28" i="1" s="1"/>
  <c r="I26" i="1"/>
  <c r="J26" i="1" s="1"/>
  <c r="G25" i="1"/>
  <c r="H25" i="1"/>
  <c r="I24" i="1"/>
  <c r="J24" i="1" s="1"/>
  <c r="I23" i="1"/>
  <c r="J23" i="1" s="1"/>
  <c r="G21" i="1"/>
  <c r="H21" i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10" i="1"/>
  <c r="I142" i="1" l="1"/>
  <c r="I169" i="1"/>
  <c r="I49" i="1"/>
  <c r="I72" i="1"/>
  <c r="J140" i="1"/>
  <c r="J142" i="1" s="1"/>
  <c r="J150" i="1"/>
  <c r="I129" i="1"/>
  <c r="I159" i="1"/>
  <c r="I173" i="1"/>
  <c r="J173" i="1"/>
  <c r="J47" i="1"/>
  <c r="I58" i="1"/>
  <c r="I64" i="1"/>
  <c r="I150" i="1"/>
  <c r="I154" i="1"/>
  <c r="J49" i="1"/>
  <c r="I115" i="1"/>
  <c r="J129" i="1"/>
  <c r="J163" i="1"/>
  <c r="J44" i="1"/>
  <c r="I44" i="1"/>
  <c r="I124" i="1"/>
  <c r="I163" i="1"/>
  <c r="J58" i="1"/>
  <c r="J138" i="1"/>
  <c r="J76" i="1"/>
  <c r="J115" i="1" s="1"/>
  <c r="J165" i="1"/>
  <c r="J169" i="1" s="1"/>
  <c r="J63" i="1"/>
  <c r="J64" i="1" s="1"/>
  <c r="J69" i="1"/>
  <c r="J72" i="1" s="1"/>
  <c r="J117" i="1"/>
  <c r="J124" i="1" s="1"/>
  <c r="I138" i="1"/>
  <c r="J153" i="1"/>
  <c r="J154" i="1" s="1"/>
  <c r="J156" i="1"/>
  <c r="J159" i="1" s="1"/>
  <c r="J30" i="1"/>
  <c r="J25" i="1"/>
  <c r="I30" i="1"/>
  <c r="I21" i="1"/>
  <c r="J10" i="1"/>
  <c r="J21" i="1" s="1"/>
  <c r="I25" i="1"/>
</calcChain>
</file>

<file path=xl/sharedStrings.xml><?xml version="1.0" encoding="utf-8"?>
<sst xmlns="http://schemas.openxmlformats.org/spreadsheetml/2006/main" count="624" uniqueCount="424">
  <si>
    <t>BESIREZORBUOJANTI SIUVIMO MEDŽIAGA</t>
  </si>
  <si>
    <t>Pirki-mo dalies Nr.</t>
  </si>
  <si>
    <t>Mato vienetas</t>
  </si>
  <si>
    <t>Orientacinis kiekis, vnt.</t>
  </si>
  <si>
    <t>Vieno siūlo kaina EUR (be PVM)</t>
  </si>
  <si>
    <t>PVM tarifas %</t>
  </si>
  <si>
    <t>Bendra orientacinė suma EUR (be PVM)</t>
  </si>
  <si>
    <t>Bendra orientacinė suma EUR (su PVM)</t>
  </si>
  <si>
    <t>Siūlo storis</t>
  </si>
  <si>
    <t>Adatos lenktumas</t>
  </si>
  <si>
    <t>Adatos ilgis, mm</t>
  </si>
  <si>
    <t>Adatos forma</t>
  </si>
  <si>
    <t>Siūlo ilgis, cm</t>
  </si>
  <si>
    <t>Prekės katalogo Nr.</t>
  </si>
  <si>
    <t>vnt.</t>
  </si>
  <si>
    <t>Pavadinimas</t>
  </si>
  <si>
    <t>Orientacinis kiekis</t>
  </si>
  <si>
    <t>Vieneto kaina EUR (be PVM)</t>
  </si>
  <si>
    <t>PVM tarifas, %</t>
  </si>
  <si>
    <t>Pirkimo dalies Nr.</t>
  </si>
  <si>
    <t>Reikalavimai</t>
  </si>
  <si>
    <t>vnt</t>
  </si>
  <si>
    <t>kompl.</t>
  </si>
  <si>
    <t>Drenavimo rinkiniai ir priedai prie drenavimo rinkinių</t>
  </si>
  <si>
    <t>Drenavimo rinkinys su kateteriu, su nusmailintu galu</t>
  </si>
  <si>
    <t>Drenavimo rinkinys su kateteriu su nusmailintu galu</t>
  </si>
  <si>
    <t>Metalinis pravedėjas tiesus</t>
  </si>
  <si>
    <t>Metalinis pravedėjas lenktas</t>
  </si>
  <si>
    <t>Metalinis pravedėjas lenktas Amplatz tipo</t>
  </si>
  <si>
    <t>Metalinis pravedėjas tiesus Amplatz tipo</t>
  </si>
  <si>
    <t>Dilatatorius-praplėtėjas</t>
  </si>
  <si>
    <t>Kreipiamosios stygos sfinkterotomijai:</t>
  </si>
  <si>
    <t>Itin slidi kreipiamoji viela</t>
  </si>
  <si>
    <t>97.</t>
  </si>
  <si>
    <t>Keturių inkarų menisko susiuvimo instrumentas</t>
  </si>
  <si>
    <t>98.</t>
  </si>
  <si>
    <t>Adatos, skirtos Port kateterio silikoninės membranos punkcijai:</t>
  </si>
  <si>
    <t>99.</t>
  </si>
  <si>
    <t>Laparoskopinės žirklės</t>
  </si>
  <si>
    <t>100.</t>
  </si>
  <si>
    <t>101.</t>
  </si>
  <si>
    <t>Saturacijos davikliai naujagimiams iki 3kg</t>
  </si>
  <si>
    <t>102.</t>
  </si>
  <si>
    <t>Prietaisas santykinei oro drėgmei matuoti (psichrometras)</t>
  </si>
  <si>
    <t>Su metrologine patikra.</t>
  </si>
  <si>
    <t>103.</t>
  </si>
  <si>
    <t>Menisko susiuvimo inkarinė sistema</t>
  </si>
  <si>
    <t>104.</t>
  </si>
  <si>
    <t>Priemonės endoskopijai</t>
  </si>
  <si>
    <t>Metalinių kabučių sistemos rinkinys endoskopijai</t>
  </si>
  <si>
    <t>Metalinės kabutės hemostazei</t>
  </si>
  <si>
    <t>Polipektominės kilpos endoskopijai</t>
  </si>
  <si>
    <t>Polipektominės šalto pjovimo kilpos</t>
  </si>
  <si>
    <t>Polipektominės pjaunančios kilpos (pjovimo įrankiai)</t>
  </si>
  <si>
    <t>Ovalios diaterminės polipektominės kilpos</t>
  </si>
  <si>
    <t>Tulžies latakų dengti metaliniai stentai</t>
  </si>
  <si>
    <t>105.</t>
  </si>
  <si>
    <t>Adatos chirurginės, daugkartinės</t>
  </si>
  <si>
    <t>106.</t>
  </si>
  <si>
    <t>Sterilios vienkartinės odos biopsijos adatos</t>
  </si>
  <si>
    <t>107.</t>
  </si>
  <si>
    <t>Nosies tamponai</t>
  </si>
  <si>
    <t>108.</t>
  </si>
  <si>
    <t>Tvarstymo rinkinys</t>
  </si>
  <si>
    <t>109.</t>
  </si>
  <si>
    <t>Vienkartinis cirkuliarus mechaninės siūlės aparatas</t>
  </si>
  <si>
    <t>110.</t>
  </si>
  <si>
    <t>Elektrokaustikos priedai tinkantys Vulcan generatoriui:</t>
  </si>
  <si>
    <t>Bipolinis abliacinis elektrodas</t>
  </si>
  <si>
    <t>1. Lenktas 90 laipsnių;                                                               2. Be siurbimo;                                                                           3. Paženklintas CE ženklu.</t>
  </si>
  <si>
    <t>1. Lenktas 90 laipsnių;                                                               2. Su siurbimu;                                                                            3. Paženklintas CE ženklu.</t>
  </si>
  <si>
    <t>Vienkartinis neutralus elektrodas, padalintas ovalo formos</t>
  </si>
  <si>
    <t>Kabelis vienkartiniams neutraliems elektrodams</t>
  </si>
  <si>
    <t>1. Ilgis ne mažiau 5 m.                                                               2. Tinka elektrochirurginei sistemai ES300(EMED).</t>
  </si>
  <si>
    <t>111.</t>
  </si>
  <si>
    <t>Elektroniniai medicininiai termometrai bekontakčiai</t>
  </si>
  <si>
    <t>112.</t>
  </si>
  <si>
    <t>Perkutaninis mikrobangų abliacijos aplikatorius.</t>
  </si>
  <si>
    <t>113.</t>
  </si>
  <si>
    <t>Priemonės traumatologinėms operacijoms:</t>
  </si>
  <si>
    <t>Kiršnerio viela</t>
  </si>
  <si>
    <t>114.</t>
  </si>
  <si>
    <t>Grąžtai traumatologinėms operacijoms:</t>
  </si>
  <si>
    <t>115.</t>
  </si>
  <si>
    <t>Sagitalinis peiliukas suderinamas su STRYKER smulkių kaulų pjovimo rankena :</t>
  </si>
  <si>
    <t>116.</t>
  </si>
  <si>
    <t>Vienkartiniai skarifikatoriai odos mėginiams atlikti</t>
  </si>
  <si>
    <t>1. Sterilūs
2. Paženklinti CE ženklu</t>
  </si>
  <si>
    <t>117.</t>
  </si>
  <si>
    <t>Vienkartinės priemonės endoskopinėms procedūroms:</t>
  </si>
  <si>
    <t>Kraujavimo stabdymo priemonė  adata</t>
  </si>
  <si>
    <t>Crescent formos polipų gaudyklė-polipektoninė kilpa</t>
  </si>
  <si>
    <t>Biopsinės žnyplės su adatėle ovaliais padidintais kaušeliais dantytais kraštais giluminei biopsijai</t>
  </si>
  <si>
    <t>118.</t>
  </si>
  <si>
    <t>Daugkartinės  priemonės endoskopinėms procedūroms:</t>
  </si>
  <si>
    <t>Daugkartinio naudojimo žnyplės ovaliais padidintais kaušeliais su adatėle giluminei biopsijai</t>
  </si>
  <si>
    <t>Daugkartinio naudojimo kilpa polipų šalinimui:</t>
  </si>
  <si>
    <t>119.</t>
  </si>
  <si>
    <t>Vienkartinio naudojimo klipas kraujavimo stabdymui</t>
  </si>
  <si>
    <t>120.</t>
  </si>
  <si>
    <t>1.Automatinis bipolinis audinių sulydymas;
2.Kraujagyslėms, kurių didžiausias diametras nemažiau kaip 7 mm ;
3. Automatinė galios ir slėgio kontrolė sulydymo metu;
4. Galimybė prijungti sulydymo rankenas tiek atvirajai, tiek ir laparoskopinei chirurgijai;
5. Galingumo kontrolė atsižvelgiant į audinių varžą;
6. Automatinis instrumentų atpažinimas ir automatinis nominalios galios parinkimas;
7. Kojinio valdymo pedalas su laidu;</t>
  </si>
  <si>
    <t>Techniniai reikalavimai</t>
  </si>
  <si>
    <t>Pjaunančios ir sandarinančios laparoskopinės audinių ligavimo priemonės:</t>
  </si>
  <si>
    <t>Pusiau besirezorbuojantis tinklelis bambinėms išvaržoms</t>
  </si>
  <si>
    <t>1. Dydis: 6,4 cm ± 0,5 cm;
2. Sterilus;
3. Pagamintas iš monofilamentinio polipropileno ir besirezorbuojančio hidrogelio;
4. Turi tvirtinimo juosteles;
5. Atminties žiedas pagamintas iš polidioksanono;
6. Apvalus;
7. Paženklintas CE ženklu.</t>
  </si>
  <si>
    <t>121.</t>
  </si>
  <si>
    <t>121.1.</t>
  </si>
  <si>
    <t>121.2.</t>
  </si>
  <si>
    <t>1. Dydis: 8,0 cm ± 0,5 cm;
2. Sterilus;
3. Pagamintas iš monofilamentinio polipropileno ir besirezorbuojančio hidrogelio;
4. Turi tvirtinimo juosteles;
5. Atminties žiedas pagamintas iš polidioksanono;
6. Apvalus;
7. Paženklintas CE ženklu.</t>
  </si>
  <si>
    <t>Bipolinės žnyplės, skirtos hemarojaus operacijoms</t>
  </si>
  <si>
    <t>Bipolinės žnyplės, skirtos laparoskopinėms operacijoms</t>
  </si>
  <si>
    <t>Bipolinės žnyplės, skirtos atviroms operacijoms</t>
  </si>
  <si>
    <t>Elektrochirurginio generatoriaus priedai (bipolinės žnyplės):</t>
  </si>
  <si>
    <t>Kasetės su integruotu peiliu</t>
  </si>
  <si>
    <t>Vienkartinis laparoskopinis siuvimo-pjovimo aparatas</t>
  </si>
  <si>
    <t>Kasetės su integruotu peiliu, skirtos darbui su siūlomu endoskopiniu mechaniniu siuvimo aparatu:</t>
  </si>
  <si>
    <t>Griebiančios žnyplės svetimkūnių šalinimui, su gale esančiasi dantukais, (žiurkės tipo)</t>
  </si>
  <si>
    <t>Griebiančios žnyplės svetimkūnių šalinimui, su dantytais kaušeliais (aligatoriaus tipo)</t>
  </si>
  <si>
    <t>Dormia tipo krepšelis akmenų šalinimui iš tulžies latakų</t>
  </si>
  <si>
    <t>1. Krepšelis turi būti pagamintas iš 4 nitinolinių arba nanalogiško metalo lydinio vielų; apvaliu atraumatiniu galu;
2. Suderinamas su pravedėju, 0,035' ir litotropsine rankena;
3. Atidaryto krepšelio ilgis turi būti ne mažiau 30 mm ± 5 mm;
4. Krepšelio kataterio ilgis turi būti 1900 mm ± 5 mm;
5. Vienkartinio naudojimo, sterilus.</t>
  </si>
  <si>
    <t>1. Rankena turi tikti 120.3 pozicijos krepšeliams.</t>
  </si>
  <si>
    <t>Dormia tipo krepšeliai:</t>
  </si>
  <si>
    <t>1. Krepšelis turi būti pagamintas iš 8 nitinolinių arba nanalogiško metalo lydinio vielų, apvaliu atraumatiniu galu;
2. Atidaryto krepšelio ilgis turi būti ne mažiau 20 mm ± 5 mm;
3. Krepšelio kataterio ilgis turi būti 1900 mm ± 5 mm;
4. Vienkartinio naudojimo, sterilus.</t>
  </si>
  <si>
    <t>1. Krepšelis turi būti pagamintas iš 4 nitinolinių arba nanalogiško metalo lydinio kietų vielų, apvaliu atraumatiniu galu;
2. Atidaryto krepšelio ilgis turi būti ne mažiau 22 mm ± 5 mm;
3. Krepšelio kataterio ilgis turi būti 1900 mm ± 5 mm;
4. Vienkartinio naudojimo, sterilus.</t>
  </si>
  <si>
    <t>Litotriptinė rankena, Dormia tipo krepšeliui</t>
  </si>
  <si>
    <t>OTSC klipai</t>
  </si>
  <si>
    <t>OTSC klipavimo rinkinys:</t>
  </si>
  <si>
    <t>1. Nitinolinio lydinio klipas;
2. Aštriais, mažais dantukais;
3. Endoskopo diametrui 10,5 mm – 14 mm;
4. Sterilūs, vienkartiniai.</t>
  </si>
  <si>
    <t>1. 2200 mm +/- 50 mm ilgio;
2. Kabliukų ilgis 2 - 2,5 mm, plotis 9 mm;
3. Sterilus, vienkartinis.</t>
  </si>
  <si>
    <t>Inkarinis instrumentas defektui suimti</t>
  </si>
  <si>
    <t>Stentai endoskopinėms procedūroms:</t>
  </si>
  <si>
    <t>Duodeniniai – Pyloriniai metalinis dalinai dengti stentai</t>
  </si>
  <si>
    <t>Storosios žarnos metaliniai, dalinai dengti stentai</t>
  </si>
  <si>
    <t>CHIRURGINIŲ SIUVIMO REIKMENŲ, TVARSLIAVOS IR KITŲ MEDICININIŲ  PRIEMONIŲ TECHNINĖ SPECIFIKACIJA</t>
  </si>
  <si>
    <t>10 proc. techninėje specifika-cijoje nenuro-dytų, tačiau su pirkimo objektu susijusių prekių, suma*, Eur</t>
  </si>
  <si>
    <t>Maksimali pasiūlymo kaina*, Eur</t>
  </si>
  <si>
    <t>Kompani-jos gaminto-jos pavadini-mas</t>
  </si>
  <si>
    <t>Kalendo-rinė diena</t>
  </si>
  <si>
    <t>1. Kateteris (pigtail) 10 F x 20 - 25 cm, PUR;
2. Su 4 ovalo formos šoninėm angom;
3. Padengtas hidrofiliniu sluoksniu;
4. Saugi fiksacija su specialiu siūlu;
5. Stiletas - adata su rankenėle 18G (1,2 mm);
6. Stiletas - adata matoma ultragarsu;
7. Paženklintas CE ženklu.</t>
  </si>
  <si>
    <t>1. Kateteris (pigtail) 8.4 F x 20 - 25 cm;
2. Su 6 ovalo formos šoninėm angom;
3. Trokaro dydis 17G;
4. Pagamintas iš polietileno, standus;
5. Su fiksavimo sistema ''snap off'' tipo arba lygiaverčio;
6. Komplektuojamas su audinių praplėtėju;
7. Adatos - trokaro smailėjantis galas tribriaunis;
8. Rentgenokontrastinis;
9. Galimybė greitai pašalinti kateterį nukirpus išorinį fiksavimo siūlą;
10. Paženklinta CE ženklu</t>
  </si>
  <si>
    <t>1. Kateteris (pigtail) 8 F x 20 - 25 cm, PUR;
2. Su 4 ovalo formos šoninėm angom;
3. Padengtas hidrofiliniu sluoksniu;
4. Saugi fiksacija su specialiu siūlu;
5. Stiletas - adata su rankenėle 18G (1,2 mm);
6.Stiletas - adata matoma ultragarsu;
7. Paženklintas CE ženklu.</t>
  </si>
  <si>
    <t>1. Kateteris (pigtail) 7 F x 20 - 25 cm, PUR;
2. Su 4 ovalo formos šoninėm angom;
3. Padengtas hidrofiliniu sluoksniu;
4. Saugi fiksacija su specialiu siūlu;
5. Stiletas - adata su rankenėle 18G (1,2 mm);
6. Stiletas - adata matoma ultragarsu;
7. Paženklintas CE ženklu;</t>
  </si>
  <si>
    <t>Metalinė adata - trokaras</t>
  </si>
  <si>
    <t>1.18G (1,4 mm), ilgis 20 - 25 cm;
2. Padengta teflonu;
3. Su stiletu;
4. Echogeniška;
5. Paženklinta CE ženklu.</t>
  </si>
  <si>
    <t>1. Lunderquist tipo aba analogiškas, nerūdijančio plieno;
2. Dydis 0,35 (0,89 mm) x 60 - 90 cm;
3. Lankstus spiralinis galiukas 7,5 cm;
4. Paženklinta CE ženklu.</t>
  </si>
  <si>
    <t>1. Lunderquist tipo aba analogiškas, nerūdijančio plieno;
2. Dydis 0,35 (0,89 mm) x 60 - 90 cm;
3. Lankstus spiralinis galiukas 7,5 cm;
4. Linkis 3 - 5 mm;
5. Paženklinta CE ženklu.</t>
  </si>
  <si>
    <t>1. Amplatz tipoarba analogiškas;
2. Dengtas teflonu;
3. Dydis 0,35 (0,89 mm) x 80 - 90 cm;
4. Linkis 3 - 5 mm;
5. Lankstus spiralinis galiukas 7,5 cm;
6. Paženklinta CE ženklu.</t>
  </si>
  <si>
    <t>1. Amplatz tipo arba analogiškas;
2. Dengtas teflonu;
3. Dydis 0,35 (0,89 mm) x 80 - 90 cm;
4. Lankstus spiralinis galiukas 7,5cm;
5. Paženklinta CE ženklu.</t>
  </si>
  <si>
    <t>Dilatatorius - praplėtėjas</t>
  </si>
  <si>
    <t>1. Dydis tinkantis kateteriui 8F;
2. Ilgis 20 cm;
3. Pagamintas iš polietileno;
4. Rentgenokontrastinis;
5. Smailėjantis, užapvalintas galas;
6. Paženklinta CE ženklu.</t>
  </si>
  <si>
    <t>1. Dydis tinkantis kateteriui 10F;
2. Ilgis 25 cm;
3. Pagamintas iš polietileno;
4. Rentgenokontrastinis;
5. Smailėjantis, užapvalintas galas;
6.Paženklinta CE ženklu.</t>
  </si>
  <si>
    <t>Kreipiamoji viela (styga -pravediklis)</t>
  </si>
  <si>
    <t>1. Sterili;
2. Rinkinyje yra viela, kurią galima naudoti iš abiejų galų;
3. Abu galai tiesūs, rentgenokontrastiniai, vienas -10 cm, kitas - 5 cm;
4. Viela 0,025” skersmens, 450 cm (± 2 cm) ilgio, hidrofilinė danga 50 mm;
5. Atsparus užlenkimams, dengtas Endoglide arba analogiška, danga;
6. Turi 3 rentgenokontrastines žymes;
7. Tinka sfinkterotomijai;
8. Rinkinyje yra stygos laikiklis ir plastikinis sfinkterotominio kanalo praplovėjas.</t>
  </si>
  <si>
    <t>1. Vienkartinis instrumentas sterilioje pakuotėje, užtaisytas ne mažiau kaip 4 inkarais, sujungtais UHMW (ultra high molecular weight) pinto polietileno pluošto siūlu. Vienu instrumentu turi būti galimybė susiūti ilgesnį menisko plyšimą atliekant ne mažiau kaip 3 vientisines siūles;
2. Inkaro cheminė sudėtis: PEEK (Polyether ether ketone);
3. Instrumentas pritaikytas kelio sąnario artroskopinėms operacijoms naudojant "all inside" techniką;
4. Instrumento rankenoje įtaisytas volelis skirtas siūlo įtempimui ir atpalaidavimui bei gaidukas inkarų išstūmimui. Inkarai išstumiami pro kanuliuotą, graduotą instrumento adatą. Adata su paslankia įmova saugiam instrumento įvedimui į sąnarį. Graduota įmova gali būti kerpama, adatos pradūrimo gylio tiksliam nustatymui.</t>
  </si>
  <si>
    <t>1. Ilgis: 20 mm;
2. Sterili;
3. Skirta ilgalaikėms (iki 5 parų) infuzijoms;
4. Su sparneliais, prailginimo linija ir spaustuku;
5. Be PVC, DEHP;
6. Paženklinta CE.</t>
  </si>
  <si>
    <t>Adatos, skirtos Port kateterio silikoninės membranos punkcijai, 22G</t>
  </si>
  <si>
    <t>Adatos, skirtos Port kateterio silikoninės membranos punkcijai, 19G</t>
  </si>
  <si>
    <t>1. 5 mm skersmens;
2. Darbinis ilgis 300 mm (± 30mm);
3. Monopoliarinė radialinė universalioji jungtis;
4. Juda abu ašmenys;
5. Ašmenų ilgis 15 - 20 mm;
6. Ašmenys lenktos;
7. Vienkartinio naudojimo;
8. Steriliai supakuotos po 1 vnt.;
9. CE ženklinimas.</t>
  </si>
  <si>
    <t>1. Plotis: 2,5 cm;
2. Ilgis: ne mažiau 5 m;
3. Rulonėliuose.
4. Paženklinta CE ženklu.</t>
  </si>
  <si>
    <t>Pleistrai (pagrindas medžiaginis)</t>
  </si>
  <si>
    <t>1. Vieno paciento;
2. "L" formos; 
3. Daviklio juostelė, uždedama naujagimiui ant plaštakos ar pėdos; 
4. Daviklio laidas plokščias ir lengvas, švelniais kraštais; 
5. Kabelio jungtis lengva, be judančių dalių;
6. Daviklio prijungimo metu girdimas ir jaučiamas spragtelėjimas (užtikrinti kokybiškam sujungimui);
7. Tikslumas 70 -100 % ribose: ne daugiau 3% nejudant, ne daugiau 3 % judant, ne daugiau 2 % esant žemai perfuzijai. Pulso tikslumas ne daugiau 3 bpm.</t>
  </si>
  <si>
    <t>1. Sterilioje pakuotėje, susideda iš dviejų "T" inkarų su #2 storio UHMW (ultra high molecular weight) pinto polietileno pluošto siūlo ir vienkartinio cilindro formos įvedimo instrumento;
2. "T" inkarų cheminė sudėtis - polimeras "peek optima" arba PLLA (turi būti pasirinkimas);
3. Dviguba "U" formos fiksacija;
4. Turi iš anksto paruoštą slystantį mazgą;
5. Nepalieka implanto sąnarinėje dalyje;
6. Pravedimo adata tiesi, lenkta arba reversinė (turi būti pasirinkimas visų rūšių).</t>
  </si>
  <si>
    <t>1. Valdymo mechanizmas (rankena/kateteris) - daugartinio naudojimo, rotuojamas; 
2. Tinakams uždėti mažiausiai 100 vnt. klipų;
3. Įrankio ilgis turi būti 230 cm (± 5 cm); 
4. Kateterio diametras tinkamas 2,8 mm diametro endoskopo kanalui.</t>
  </si>
  <si>
    <t>1. Polipektominė kilpa, skirta tik šaltam diminutyvinių polipų šalinimui;                                                                                              2. Kilpa išformuota patogesniam polipų užgriebimui; 
3. Kilpos plotis ne daugiau 9 mm (± 1 mm);                                     4. Kilpos vielos diametras ne didesnis negu 0,30 mm;
5. Šarvo diametras 2,4 mm (± 0,5 mm);                                         6. Vienkartinio naudojimo, sterili.</t>
  </si>
  <si>
    <t>1. Monofilamentinės standžios plokščios keturiskart persuktos vielos pjovimo įrankis, skirtas labai plokščių polipų šalinimui (su elektrokauterizacia);
2. Kilpos dydis 14 x 27 mm (± 2 mm);                                               3. Spyruokle perskutas įrankio kilpos galas ir standi viela turi sąlygoti formos išlaikymą ir išsiskleidimą po daugkartinio išskleidimo;
4. Šarvo diametras turi būti 2,4 mm, 230 cm  (± 5 cm) ilgio;              5. Įrankis vienkartinis, sterilus.</t>
  </si>
  <si>
    <t>1. Polipektominės diaterminės kilpos turi būti ovalios formos;                                                                        2. Su patogia ergonomiška rankena; 
3. Kilpos diametras turi būti 25 mm (± 5 mm);                                4. Kateterio diametras turi būti ne didesnis nei 2,3 mm, ilgis 230 mm; 
5. Vienkartinio naudojimo, sterilios.</t>
  </si>
  <si>
    <t>1. Stentas turi būti pagamintas iš nitinolio;                                                                        2. Stento pynė kabliuko tipo, karkaso galai - apvalaus netraumuojančio pynimo;
3. Stento galai platesni už darbinę dalį;                                                                                4. Stento išorinis skersmuo stento darbinėje dalyje turi būti 8 mm - 10 mm. Ilgis 40 -120 mm;
5. Kiekvienas stentas turi būti komplektuojamas su jo vienkartine 7 Fr diametro įvedimo sistema;
6. Abiejuose stento galuose ir viduryje turi būti ne mažiau 12 rentgenokontrastinių žymenų, kurie yra kontrastingesni negu stento nitinolinis karkasas;
7. Stentas ir jo priedai turi būti sterilioje pakuotėje.</t>
  </si>
  <si>
    <t>1. Stentas turi būti pagamintas iš nitinolio;
2. Stento pynė kabliuko tipo, karkaso galai - apvalaus netraumuojančio pynimo;
3. Stento galai platesni už darbinę dalį, darbinė dalis 50 mm – 70 mm;
4. Stento išorinis skersmuo stento darbinėje dalyje turi būti 20 mm – 26 mm;
5. Kiekvienas stentas turi būti komplektuojamas su 2300 mm ilgio jo vienkartine 7 Fr diametro įvedimo sistema tinkanti 0,035' skersmens vedliui;
6. Abiejuose stento galuose ir viduryje turi būti ne mažiau 12 rentgenokontrastinių žymenų, kurie yra kontrastingesni negu stento nitinolinis karkasas;
7. Stentas ir jo priedai turi būti sterilioje pakuotėje.</t>
  </si>
  <si>
    <t>1. Stentas turi būti pagamintas iš nitinolio; 
2. Stento pynė kabliuko tipo, karkaso galai - apvalaus netraumuojančio pynimo;
3. Stento galai platesni už darbinę dalį, darbinė dalis 50 mm – 70 mm;
4. Stento išorinis skersmuo stento darbinėje dalyje turi būti 28 mm – 32 mm.
5. Kiekvienas stentas turi būti komplektuojamas su 2300 mm ilgio jo vienkartine 7 Fr diametro įvedimo sistema tinkanti 0,035' skersmens vedliui;
6. Abiejuose stento galuose ir viduryje turi būti ne mažiau 12 rentgenokontrastinių žymenų, kurie yra kontrastingesni negu stento nitinolinis karkasas;
7. Stentas ir jo priedai turi būti sterilioje pakuotėje.</t>
  </si>
  <si>
    <t>Ilgis 40 - 50 mm, 1/2 pjaunanti. Adatos pagamintos iš medicininio plieno, nelūžta, nesilanksto, lengvai duriasi per audinį.</t>
  </si>
  <si>
    <t>1. Sterilios, vienkartinės odos biopsijos adatos (biopsy punch);
2. Vientisas, nerūdijantis plienas, skustuvo aštrumo ašmenys;
3. Dydis aiškiai nurodytas ant kiekvieno žymeklio;
4. Skersmuo: 3 mm;
5. Ašmenų ilgis: 7 mm;
6. Kiekviena atskirai įpakuota permatomame pakete.</t>
  </si>
  <si>
    <t>1. Vienpusiai tamponai kraujavimui iš nosies stabdyti;
2. Išmatavimai: 10 cm (± 0,05mm)
3. Tamponas pagamintas iš kempinės ir mikrodispersinės oksiduotos celiuliozės. Oksiduota celiuliozė augalinės kilmės ir padengta lubrikantu sumažinti skausmą tampono pašalinimo metu.
4. Pakuotėje 1 vnt.</t>
  </si>
  <si>
    <t>1. Sudėtis: 
1.1. Plastikinis pincetas, 127 mm - 1 vnt.; 
1.2. Apvalūs marliniai tamponai, Ø 25 mm - 3 vnt.;
1.3. Marlinės servetėlės 5 x 5 cm, ne mažiau 8 sl. - 2 vnt.;
1.4. Keturių dalių padėkliukas, 148 x 74 x 18 mm - 1 vnt.;
1.5. Apklotas 40 x 40 cm - 1 vnt. 
2. Rinkinys įpakuotas viename gamykliniame steriliame įpakavime. 
3. Turi atitikti EN 13795 ir turėti CE ženklą su sertifikato numeriu.</t>
  </si>
  <si>
    <t>Vienkartinis cirkuliarus mechaninės siūlės aparatas:</t>
  </si>
  <si>
    <t>1. Dydis 162 x130mm. Leridžiams nukrypimas ± 2 mm;
2. Bendras plotas 150 kv. cm (± 2 kv. cm.);
3. Tinka elektrochirurginei sistemai ES300(EMED).</t>
  </si>
  <si>
    <t>1.Tinka temperatūros matavimui nuo 0 iki 100º C (± 20);
2. Matuojama neliečiant prie kūno;
3. Turi matavimų atmintį iki 30, 
4. Turi karščio indikatorių; 
5. Su metrologine patikra;
6. Garantija ne mažiau kaip 2 metai;
7. Paženklinta CE ženklu.</t>
  </si>
  <si>
    <t>Priemonės, skirtos audinių ir organų pirminių navikų bei metastezinių navikų minimaliai invazinei termoabliacijai:</t>
  </si>
  <si>
    <t>112.1.</t>
  </si>
  <si>
    <t>Mikrobangų generatorius (nuoma):</t>
  </si>
  <si>
    <t>Mikrobangų generatorius (1 vnt.) (nuoma/panauda)</t>
  </si>
  <si>
    <t>1. Mikrobangų dažnis: 2,45 GHz ± 50MHz;
2. Mikrobangų galia: Reguliuojama galia iki 140 W ± 40W;
3. Valdymui naudojamas lietimui jautrus LCD, arba lygiavertis ekranas: Būtina;
4. Laiko skaičiavimas ir naudojamos energijos rodymas ekrane: Būtina;
5. Realaus laiko aušinimo temperatūros monitoravimo sistema, jei yra vėsinamas modelis: Būtina;
6. Realaus laiko atspindėtos mikrobangų energijos stebėjimo sistema: Būtina;
7. Peristaltinė pompa aušinimo skysčiui: Būtina;
8. Multijungtis skirta perduoti duomenų signalus, mikrobangas, aušinimo skystį;
9. Kojinio pedalo pajungimo jungtis: Būtina;
10. Naudojami aplikatoriai: a) Perkutaniniškai b) Atvirai operacijai;
11. Galimybė pasirinkti aplikatoriaus ilgį pagal poreikį;
12. Abliacijos zonos: Priklausomai nuo pasirinkto galingumo ir laiko iki: 4,0 x 6,0 cm ± 0,5 cm.</t>
  </si>
  <si>
    <t>112.2.</t>
  </si>
  <si>
    <t>Perkutaninis mikrobangų abliacijos aplikatorius:</t>
  </si>
  <si>
    <t>1. Diametras 15G (± 1G).
2. Aplikatorius tinkamas dirbti su siūlomu 112.1 pirkimo dalyje aparatu.
3. Realiu laiku monitoruojama vėsinimo skysčio temperatūra aplikatoriaus viduje, jei yra vėsinamas modelis;
4. Abliacijos zonos priklausomai nuo pasirinkto galingumo ir laikos iki 4,0 x 6,0 cm ± 0,5 cm; 
5. Galimybė pasirinkti aplikatoriaus ilgį: 14 cm (± 1 cm); 19 cm (± 1 cm); 27 cm (± 2 cm).</t>
  </si>
  <si>
    <t>1. Diametras: 2,0 mm; Ilgis: 10 mm;
2. Pagaminti iš tvirto ir atsparaus metalo, tinkančio implantavimui.</t>
  </si>
  <si>
    <t>1. Diametras: 2,0 mm; Ilgis: 12 mm;
2. Pagaminti iš tvirto ir atsparaus metalo, tinkančio implantavimui.</t>
  </si>
  <si>
    <t>1. Diametras: 2,0 mm; Ilgis: 14 mm;
2. Pagaminti iš tvirto ir atsparaus metalo, tinkančio implantavimui.</t>
  </si>
  <si>
    <t>1. Diametras: 2,0 mm; Ilgis: 16 mm;
2. Pagaminti iš tvirto ir atsparaus metalo, tinkančio implantavimui.</t>
  </si>
  <si>
    <t>1. Diametras: 2,0 mm; Ilgis: 18 mm;
2. Pagaminti iš tvirto ir atsparaus metalo, tinkančio implantavimui.</t>
  </si>
  <si>
    <t>1. Diametras: 2,0 mm; Ilgis: 20 mm;
2. Pagaminti iš tvirto ir atsparaus metalo, tinkančio implantavimui.</t>
  </si>
  <si>
    <t>1. Diametras: 2,0 mm; Ilgis: 22 mm;
2. Pagaminti iš tvirto ir atsparaus metalo, tinkančio implantavimui.</t>
  </si>
  <si>
    <t>1. Diametras: 2,7 mm; Ilgis: 14 mm;
2. Pagaminti iš tvirto ir atsparaus metalo, tinkančio implantavimui.</t>
  </si>
  <si>
    <t>1. Diametras: 2,7 mm; Ilgis: 16 mm;
2. Pagaminti iš tvirto ir atsparaus metalo, tinkančio implantavimui.</t>
  </si>
  <si>
    <t>1. Diametras: 2,7 mm; Ilgis: 18 mm;
2. Pagaminti iš tvirto ir atsparaus metalo, tinkančio implantavimui.</t>
  </si>
  <si>
    <t>1. Diametras: 2,7 mm; Ilgis: 20 mm;
2. Pagaminti iš tvirto ir atsparaus metalo, tinkančio implantavimui.</t>
  </si>
  <si>
    <t>1. Diametras: 2,7 mm; Ilgis: 22 mm;
2. Pagaminti iš tvirto ir atsparaus metalo, tinkančio implantavimui.</t>
  </si>
  <si>
    <t>1. Diametras: 3,5 mm; Ilgis: 48 mm;
2. Pagaminti iš tvirto ir atsparaus metalo, tinkančio implantavimui.</t>
  </si>
  <si>
    <t>1. Diametras: 4,0 mm; Ilgis: 30 mm;
2. Pagaminti iš tvirto ir atsparaus metalo, tinkančio implantavimui.</t>
  </si>
  <si>
    <t>1. Diametras: 4,0 mm; Ilgis: 34 mm;
2. Pagaminti iš tvirto ir atsparaus metalo, tinkančio implantavimui.</t>
  </si>
  <si>
    <t>1. Diametras: 4,0 mm; Ilgis: 36 mm;
2. Pagaminti iš tvirto ir atsparaus metalo, tinkančio implantavimui.</t>
  </si>
  <si>
    <t>1. Diametras: 4,0 mm; Ilgis: 38 mm;
2. Pagaminti iš tvirto ir atsparaus metalo, tinkančio implantavimui.</t>
  </si>
  <si>
    <t>1. Diametras: 4,0 mm; Ilgis: 40 mm;
2. Pagaminti iš tvirto ir atsparaus metalo, tinkančio implantavimui.</t>
  </si>
  <si>
    <t>1. Diametras: 4,0 mm; Ilgis: 42 mm;
2. Pagaminti iš tvirto ir atsparaus metalo, tinkančio implantavimui.</t>
  </si>
  <si>
    <t>1. Diametras: 4,0 mm; Ilgis: 45 mm;
2. Pagaminti iš tvirto ir atsparaus metalo, tinkančio implantavimui.</t>
  </si>
  <si>
    <t>1. Diametras: 4,0 mm; Ilgis: 50 mm;
2. Pagaminti iš tvirto ir atsparaus metalo, tinkančio implantavimui.</t>
  </si>
  <si>
    <t>1. Diametras: 6,5 mm; Ilgis: 50 mm;
2. Pagaminti iš tvirto ir atsparaus metalo, tinkančio implantavimui.</t>
  </si>
  <si>
    <t>1. Diametras: 6,5 mm; Ilgis: 60 mm;
2. Pagaminti iš tvirto ir atsparaus metalo, tinkančio implantavimui.</t>
  </si>
  <si>
    <t>1. Diametras: 6,5 mm; Ilgis: 70 mm;
2. Pagaminti iš tvirto ir atsparaus metalo, tinkančio implantavimui.</t>
  </si>
  <si>
    <t>1. Diametras: 6,5 mm; Ilgis: 75 mm;
2. Pagaminti iš tvirto ir atsparaus metalo, tinkančio implantavimui.</t>
  </si>
  <si>
    <t>1. Diametras: 6,5 mm; Ilgis: 80 mm;
2. Pagaminti iš tvirto ir atsparaus metalo, tinkančio implantavimui.</t>
  </si>
  <si>
    <t>1. Diametras: 6,5 mm; Ilgis: 85 mm;
2. Pagaminti iš tvirto ir atsparaus metalo, tinkančio implantavimui.</t>
  </si>
  <si>
    <t>1. Diametras: 6,5 mm; Ilgis: 90 mm;
2. Pagaminti iš tvirto ir atsparaus metalo, tinkančio implantavimui.</t>
  </si>
  <si>
    <t>1. Diametras: 6,5 mm; Ilgis: 95 mm;
2. Pagaminti iš tvirto ir atsparaus metalo, tinkančio implantavimui.</t>
  </si>
  <si>
    <t>Sraigtai smulkiems kaulų fragmentam</t>
  </si>
  <si>
    <t>Sraigtai smulkiems kaulų fragmentams</t>
  </si>
  <si>
    <t>Spongiozinis nepilno sriegio sraigtas</t>
  </si>
  <si>
    <t>Spongiozinis pilno sriegio sraigtas</t>
  </si>
  <si>
    <t>1. 1,5 mm diametro, 300 mm ilgio;
2. Pagaminta iš nerūdijančio plieno.</t>
  </si>
  <si>
    <t>1. 2,0 mm diametro, 300 mm ilgio;
2. Pagaminta iš nerūdijančio plieno.</t>
  </si>
  <si>
    <t>1. 0,5 mm diametro, 5 m ilgio, minkšta;
2. Pagaminta iš nerūdijančio plieno.</t>
  </si>
  <si>
    <t>Diametras: 1 mm, ilgis: 100 mm</t>
  </si>
  <si>
    <t>Diametras: 1,5 mm, ilgis: 100 mm</t>
  </si>
  <si>
    <t>Diametras: 2,5 mm, ilgis: 150 mm</t>
  </si>
  <si>
    <t>Diametras: 2,7 mm, ilgis: 150 mm</t>
  </si>
  <si>
    <t>Diametras: 3,2 mm, ilgis: 150 mm</t>
  </si>
  <si>
    <t>Diametras: 3,5 mm, ilgis: 150 mm</t>
  </si>
  <si>
    <t>Diametras: 4,5 mm, ilgis: 150 mm</t>
  </si>
  <si>
    <t>Grąžtai traumatologinėms operacijoms</t>
  </si>
  <si>
    <t>Dydis: 5,5 cm x 0,38 cm x 18,0 cm x 12,6 cm (± 0,1 cm)</t>
  </si>
  <si>
    <t>Dydis: 9,0 cm x 0,38 cm x 18,5 cm x 8,66 cm (± 0,1 cm)</t>
  </si>
  <si>
    <t>Dydis: 9,0 cm x 0,64 cm x 35,0 cm x 8,66 cm (± 0,1 cm)</t>
  </si>
  <si>
    <t>Sagitalinis peiliukas suderinamas su STRYKER smulkių kaulų pjovimo rankena</t>
  </si>
  <si>
    <t>1. Vienkartinė, sterili;
2. Dydis 25 - 27 mm;
3. Darbinis ilgis 230 - 240 cm.</t>
  </si>
  <si>
    <t>1. Vienkartinė, sterili;
2. Darbinis ilgis 230 - 240cm;
3. Darbinis kanalas 2,8 arba 3,2 mm;
4. Kaušeliai su O formos angelėmis abiejuose kaušeliuose.</t>
  </si>
  <si>
    <t>1. 2300 mm ilgio +/-5 mm;
2. Fenestruoti gilūs kaušeliai; 
3. Vientkartinio naudojimo.</t>
  </si>
  <si>
    <t>1. 2300 mm ilgio +/-5 mm;
2. Atsidarymo plotis 19 mm +/- 5 mm; 
3. Vientkartinio naudojimo.</t>
  </si>
  <si>
    <t>1. 2300 mm ilgio +/-5 mm; 
2. Atsidarymo plotis 7,5 mm +/- 5 mm; 
3. Vientkartinio naudojimo.</t>
  </si>
  <si>
    <t>1. Darbinis kanalas ne mažiau 2,8 mm;
2. Darbinis ilgis 155 - 160 cm;
3. Rotacinės.</t>
  </si>
  <si>
    <t>Susideda iš 2 dalių:
1. Polipektoninės kilpos šarvas:
1.1. Darbinis kanalas ne mažiau 2,8 mm;
1.2. Darbinis ilgis 230 - 240 cm;
2. Polipektoninės kilpos viela:
2. 1. Darbinis kanalas ne mažiau 2,8 mm;
2.2. Darbinis ilgis 230 - 240 cm;
2.3. Kilpos Ø 15 - 20 mm, vielos storis 0,43 mm (± 3mm).</t>
  </si>
  <si>
    <t>Susideda iš 2 dalių:
1. Klipavimo rankena vienkartinė, sterili:, komplekte ne mažiau 10 vnt.:
1.1. Kanalo ilgis 2,8 mm;
1.2. Darbinis ilgis 2300 mm (± 5mm);
2. Klipas vienkartinis, sterilus, komplekte ne mažiau 40 vnt.:
2.1. atidarymo kampas 135 laips. +/- 3 laipsn.;
2.2. Rankenos ilgis 7,5 mm.</t>
  </si>
  <si>
    <t>120.1.</t>
  </si>
  <si>
    <t>Elektrochirurginis generatorius (nuoma):</t>
  </si>
  <si>
    <t>Elektrochirurginis generatorius (1 vnt.) (nuoma/panauda)</t>
  </si>
  <si>
    <t>Mėnuo</t>
  </si>
  <si>
    <t>120.2.</t>
  </si>
  <si>
    <t>Pjaunantis ir sandarinantis laparoskopinis audinių ligavimo instrumentas</t>
  </si>
  <si>
    <t>Pjaunantis ir sandarinantis laparoskopinis audinių ligavimo instrumentas:</t>
  </si>
  <si>
    <t>1. Bipolinės žnyplės;
2. Instrumento diametras 4,5 mm ± 0,5 mm;
3. Instrumento koto ilgis 37cm ± 3 cm;
4. Galima aktyvacija ranka arba kojiniu pedalu;
5. Lydomas audinių ilgis 20 mm ± 5 mm, pjaunamas audinių ilgis 18 mm ± 5 mm;
6. Tinkamas sandarinti kraujagyslėms, kurių didžiausias diametras nemažiau kaip 7 mm;
7. Žnyplių žiaunos lenktos, padengtos danga, mažinančia apnašų susidarymą;
8. Turi būti galimybė naudoti peilį audinių nupjovimui be energijos aktyvacijos;
9. Darbinė dalis rotuojama;
10.Tinkantis naudoti su aukščiau paminėtu elektrochirurginiu generatoriumi;
11. Paženklinta CE ženklu.</t>
  </si>
  <si>
    <t>120 pirkimo dalis iš viso:</t>
  </si>
  <si>
    <t>121 pirkimo dalis iš viso:</t>
  </si>
  <si>
    <t>122.</t>
  </si>
  <si>
    <t>1. Ilgis 37 cm ± 0,3 mm;
2. Diametras 5 mm;
3. Žiaunų ilgis 20,3 mm ± 0,1 mm;
4. Pjovimo ilgis 18,5 mm ± 0,1 mm;
5. Žnyplių žiaunos lenktos, padengtos danga mažinančia apnašų susidarymą;
6. Turi būti galimybė naudoti peilį audinių nupjovimui, be energijos aktyvacijos;
7. Darbinė dalis rotuojama 3500;
8. Aktyvacija ranka arba kojiniu pedalu;
9. Vienos aktyvacijos metu turi pilnai sulydyti kraujagysles, limfagysles ir audinių pluoštus ≤ 7 mm;
10. Suderinamas su elektrochirurginiu generatoriumi "Valleylab FT10".</t>
  </si>
  <si>
    <t>1. Ilgis 23 cm ± 0,3 mm;
2. Diametras 5 mm;
3. Žiaunų ilgis 20,3 mm ± 0,1 mm;
4. Pjovimo ilgis 18,5 mm ± 0,1 mm;
5. Žnyplių žiaunos lenktos, padengtos danga mažinančia apnašų susidarymą;
6. Turi būti galimybė naudoti peilį audinių nupjovimui, be energijos aktyvacijos;
7. Darbinė dalis rotuojama 3500;
8. Aktyvacija ranka arba kojiniu pedalu;
9. Vienos aktyvacijos metu turi pilnai sulydyti kraujagysles, limfagysles ir audinių pluoštus ≤ 7 mm;
10. Suderinamas su elektrochirurginiu generatoriumi "Valleylab FT10".</t>
  </si>
  <si>
    <t>1. Kasetėje 6 eilės kabučių, kurios pagamintos iš titano arba titano ir plieno mišinio;
2. Kasetė artikuliuojama į abi puses ne mažiau kaip 3 padėčių (0°, 20 - 25° ir 45°);
3. Kasetės ilgis 45 mm arba 60 mm pasirinktinai, atidarytų kabučių aukštis pasirinktinai 2,5 mm ± 0,1 mm arba 3,5 mm ± 0,1 mm, uždarytų kabučių aukštis: 1 mm ± 0,1 mm arba 1,5 mm ± 0,05 mm.</t>
  </si>
  <si>
    <t>1. Vienkartinis laparoskopinis siuvimo - pjovimo aparatas, suderinamas su siūlomomis kasetėmis;
2. Aparatas gali būti užtaisytas / “iššautas“ ir tiesiomis, ir pasisukančiomis kasetėmis ne mažiau kaip 25 kartus;
3. Darbinės dalies ilgis pasirinktinai 6, 16 arba 26 cm. Pasuka kasetę iki 45° į abi puses;
4. Darbinė dalis sukasi apie savo ašį 360°;
5. Kasetė uždaroma / atidaroma viena ranka; kilpinę rankeną spaudžiant / pastumiant nuo savęs, galimas kasetės daugkartinis atidarymas / uždarymas prieš šovimą;
6. Su tuo pačiu aparatu galima panaudoti įvairaus ilgio / kabučių aukščio / pasisukančias / tiesias kasetes, turinčias vienkartinį peilį.</t>
  </si>
  <si>
    <t>1. Ilgis 18,8 cm ± 0,2 cm;
2. Pjovimo ilgis 15,2 mm ± 0,2 mm;
3. Užlydymo ilgis 17,3 mm ± 0,2 mm;
4. Lenktos;
5. Su galimybe naudoti audinių nupjovimui be energijos aktyvacijos ir koaguliacijai be nupjovimo. 
6. Vienos aktyvacijos metu turi pilnai sulydyti kraujagysles, limfagysles ir audinių pluoštus ≤ 7 mm. 
7. Suderinamos elektrochirurginiu generatoriumi „Valleylab FT10“;
8. Aktyvuojamos pasirinktinai ranka arba kojiniu jungikliu (pedalu).</t>
  </si>
  <si>
    <t>97.1.</t>
  </si>
  <si>
    <t>97.2.</t>
  </si>
  <si>
    <t>97.3.</t>
  </si>
  <si>
    <t>97.4.</t>
  </si>
  <si>
    <t>97.5.</t>
  </si>
  <si>
    <t>97.6.</t>
  </si>
  <si>
    <t>97.7.</t>
  </si>
  <si>
    <t>97.8.</t>
  </si>
  <si>
    <t>97.9.</t>
  </si>
  <si>
    <t>97.10.</t>
  </si>
  <si>
    <t>97.11.</t>
  </si>
  <si>
    <t>97 pirkimo dalis iš viso:</t>
  </si>
  <si>
    <t>98.1.</t>
  </si>
  <si>
    <t>98.2.</t>
  </si>
  <si>
    <t>98 pirkimo dalis iš viso:</t>
  </si>
  <si>
    <t>100.1.</t>
  </si>
  <si>
    <t>100.2.</t>
  </si>
  <si>
    <t>100 pirkimo dalis iš viso:</t>
  </si>
  <si>
    <t>106.1.</t>
  </si>
  <si>
    <t>106.1.1</t>
  </si>
  <si>
    <t>106.1.2</t>
  </si>
  <si>
    <t>106.2.</t>
  </si>
  <si>
    <t>106.2.1</t>
  </si>
  <si>
    <t>106.2.2</t>
  </si>
  <si>
    <t>106.2.3</t>
  </si>
  <si>
    <t>106 pirkimo dalis iš viso:</t>
  </si>
  <si>
    <t>107.1.</t>
  </si>
  <si>
    <t>107.2.</t>
  </si>
  <si>
    <t>107.3.</t>
  </si>
  <si>
    <t>107 pirkimo dalis iš viso:</t>
  </si>
  <si>
    <t>112.3.</t>
  </si>
  <si>
    <t>112 pirkimo dalis iš viso:</t>
  </si>
  <si>
    <t>113.1.</t>
  </si>
  <si>
    <t>113.2.</t>
  </si>
  <si>
    <t>113.3.</t>
  </si>
  <si>
    <t>113.4.</t>
  </si>
  <si>
    <t>113 pirkimo dalis iš viso:</t>
  </si>
  <si>
    <t>115.1.</t>
  </si>
  <si>
    <t>115.1.1.</t>
  </si>
  <si>
    <t>115.2.</t>
  </si>
  <si>
    <t>115.2.1.</t>
  </si>
  <si>
    <t>115 pirkimo dalis iš viso:</t>
  </si>
  <si>
    <t>116.1.</t>
  </si>
  <si>
    <t>116.2.</t>
  </si>
  <si>
    <t>116.3.</t>
  </si>
  <si>
    <t>116.4.</t>
  </si>
  <si>
    <t>116.5.</t>
  </si>
  <si>
    <t>116.6.</t>
  </si>
  <si>
    <t>116.7.</t>
  </si>
  <si>
    <t>116.8.</t>
  </si>
  <si>
    <t>116.9.</t>
  </si>
  <si>
    <t>116.10.</t>
  </si>
  <si>
    <t>116.11.</t>
  </si>
  <si>
    <t>116.12.</t>
  </si>
  <si>
    <t>116.13.</t>
  </si>
  <si>
    <t>116.14.</t>
  </si>
  <si>
    <t>116.15.</t>
  </si>
  <si>
    <t>116.16.</t>
  </si>
  <si>
    <t>116.17.</t>
  </si>
  <si>
    <t>116.18.</t>
  </si>
  <si>
    <t>116.19.</t>
  </si>
  <si>
    <t>116.20.</t>
  </si>
  <si>
    <t>116.21.</t>
  </si>
  <si>
    <t>116.22.</t>
  </si>
  <si>
    <t>116.23.</t>
  </si>
  <si>
    <t>116.24.</t>
  </si>
  <si>
    <t>116.25.</t>
  </si>
  <si>
    <t>116.26.</t>
  </si>
  <si>
    <t>116.27.</t>
  </si>
  <si>
    <t>116.28.</t>
  </si>
  <si>
    <t>116.29.</t>
  </si>
  <si>
    <t>116.30.</t>
  </si>
  <si>
    <t>116.31.</t>
  </si>
  <si>
    <t>116.32.</t>
  </si>
  <si>
    <t>116.33.</t>
  </si>
  <si>
    <t>116.34.</t>
  </si>
  <si>
    <t>116.35.</t>
  </si>
  <si>
    <t>116.36.</t>
  </si>
  <si>
    <t>116.37.</t>
  </si>
  <si>
    <t>116.38.</t>
  </si>
  <si>
    <t>116.39.</t>
  </si>
  <si>
    <t>116.40.</t>
  </si>
  <si>
    <t>116.41.</t>
  </si>
  <si>
    <t>116 pirkimo dalis iš viso:</t>
  </si>
  <si>
    <t>117.1.</t>
  </si>
  <si>
    <t>117.2.</t>
  </si>
  <si>
    <t>117.3.</t>
  </si>
  <si>
    <t>117.4.</t>
  </si>
  <si>
    <t>117.5.</t>
  </si>
  <si>
    <t>117.6.</t>
  </si>
  <si>
    <t>117.7.</t>
  </si>
  <si>
    <t>117 pirkimo dalis iš viso:</t>
  </si>
  <si>
    <t>118.1.</t>
  </si>
  <si>
    <t>118.2.</t>
  </si>
  <si>
    <t>118.3.</t>
  </si>
  <si>
    <t>118 pirkimo dalis iš viso:</t>
  </si>
  <si>
    <t>120.3.</t>
  </si>
  <si>
    <t>120.4.</t>
  </si>
  <si>
    <t>120.5.</t>
  </si>
  <si>
    <t>120.6.</t>
  </si>
  <si>
    <t>123.</t>
  </si>
  <si>
    <t>123.1.</t>
  </si>
  <si>
    <t>123.1.1.</t>
  </si>
  <si>
    <t>123.2.</t>
  </si>
  <si>
    <t>123.2.1.</t>
  </si>
  <si>
    <t>123 pirkimo dalis iš viso:</t>
  </si>
  <si>
    <t>124.</t>
  </si>
  <si>
    <t>124.1.</t>
  </si>
  <si>
    <t>124.2.</t>
  </si>
  <si>
    <t>124 pirkimo dalis iš viso:</t>
  </si>
  <si>
    <t>125.</t>
  </si>
  <si>
    <t>125.1.</t>
  </si>
  <si>
    <t>125.2.</t>
  </si>
  <si>
    <t>125.3.</t>
  </si>
  <si>
    <t>125 pirkimo dalis iš viso:</t>
  </si>
  <si>
    <t>126.</t>
  </si>
  <si>
    <t>126.1.</t>
  </si>
  <si>
    <t>126.2.</t>
  </si>
  <si>
    <t>126 pirkimo dalis iš viso:</t>
  </si>
  <si>
    <t>127.</t>
  </si>
  <si>
    <t>127.1.</t>
  </si>
  <si>
    <t>127.2.</t>
  </si>
  <si>
    <t>127.3.</t>
  </si>
  <si>
    <t>127.4.</t>
  </si>
  <si>
    <t>127 pirkimo dalis iš viso:</t>
  </si>
  <si>
    <t>128.</t>
  </si>
  <si>
    <t>128.1.</t>
  </si>
  <si>
    <t>128.2.</t>
  </si>
  <si>
    <t>128 pirkimo dalis iš viso:</t>
  </si>
  <si>
    <t>129.</t>
  </si>
  <si>
    <t>Daugkartinio naudojimo, resterilizuojami šviesolaidžiai</t>
  </si>
  <si>
    <t>129.1.</t>
  </si>
  <si>
    <t>129.2.</t>
  </si>
  <si>
    <t>129 pirkimo dalis iš viso:</t>
  </si>
  <si>
    <t xml:space="preserve">Daugkartinio naudojimo, resterilizuojamas šviesolaidis </t>
  </si>
  <si>
    <t>270 µm</t>
  </si>
  <si>
    <t>400 µm</t>
  </si>
  <si>
    <t>1. Sterili, vienkartinė;
2. Viela 0.035” skersmens, 450 cm (± 2 cm) ilgio, hidrofilinė danga 70 mm;
3. Atsparus užlenkimams, dengtas Endoglide, arba analogiška, danga, pilnai rentgenokontrastinis 7 cm ilgio distalinis galas;
4. Turi 3 rentgenokontrastines žymes;
5. Tinka sfinkterotomijai (tiesiu ir lenktu galu).</t>
  </si>
  <si>
    <t>Perkamoms kabutėms (p.d.106.1.1) aplikuoti tinkamas valdymo mechanizmas (rankena)</t>
  </si>
  <si>
    <t>1. 1,1 mm diametro, 300 mm ilgio;
2. Pagaminta iš nerūdijančio plieno.</t>
  </si>
  <si>
    <t>1. Vienkartinė, sterili;
2. Adatos ilgis 4 - 6 mm;
3. Adatos dydis 23 arba 25 Ga;
4. Darbinis ilgis 200 - 240 cm;</t>
  </si>
  <si>
    <t>1-129 pirkimo dalys VšĮ Vilniaus miesto klinikinė ligoninė, Antakalnio g. 57, 10207 Vilnius</t>
  </si>
  <si>
    <t>1. Išorinis aparato skersmuo: 24 - 25 mm;
2. Kabutės kojos aukštis nuo 3,5 mm iki 5,5 mm;
3. Sterilus, lenktas pjovimo aparatas susiuvantis dviguba persidengiančių kabučių siūle;
4. Priekalas po susiuvimo palenkiamas;
5. Titaninės kabutės pagamintos iš vielos; 
6. Kabutės skerspjūvis kvadratinis, dėl to suformuojama tiksli "B" raidės formos kabutė.</t>
  </si>
  <si>
    <t>1. Išorinis aparato skersmuo: 28 - 29 mm;
2. Kabutės kojos aukštis nuo 3,5 mm iki 5,5 mm;
3. Sterilus, lenktas pjovimo aparatas susiuvantis dviguba persidengiančių kabučių siūle;
4. Priekalas po susiuvimo palenkiamas;
5. Titaninės kabutės pagamintos iš vielos; 
6. Kabutės skerspjūvis kvadratinis, dėl to suformuojama tiksli "B" raidės formos kabutė.</t>
  </si>
  <si>
    <t>1. Išorinis aparato skersmuo: 31 - 33 mm;
2. Kabutės kojos aukštis nuo 3,5 mm iki 5,5 mm;
3. Sterilus, lenktas pjovimo aparatas susiuvantis dviguba persidengiančių kabučių siūle;
4. Priekalas po susiuvimo palenkiamas;
5. Titaninės kabutės pagamintos iš vielos; 
6. Kabutės skerspjūvis kvadratinis, dėl to suformuojama tiksli "B" raidės formos kabutė.</t>
  </si>
  <si>
    <t>GEN11</t>
  </si>
  <si>
    <t>NSLG2C35</t>
  </si>
  <si>
    <t>340</t>
  </si>
  <si>
    <t>0.00</t>
  </si>
  <si>
    <t>Johnson&amp;Johnson, Ethicon</t>
  </si>
  <si>
    <r>
      <t xml:space="preserve">1. Kabutės turi būti pagamintos iš nerūdijančio plieno ar analogiško metalo; 
2. Uždedamos daugkartinio naudojimo valdymo mechanizmu (rankena); 
3. Klipo žiočių "kojytės" kampas turi būti 90˚ ir 135˚, "kojytės" ilgis - 12 mm ir 14 mm (± </t>
    </r>
    <r>
      <rPr>
        <sz val="11"/>
        <color indexed="8"/>
        <rFont val="Times New Roman"/>
        <family val="1"/>
      </rPr>
      <t>2 mm);
4. Klipai - individualiuose dėkliukuose, komplektojami dėžutėse po 30 vnt.; 
5. Vienkartinio naudojimo, sterilūs.</t>
    </r>
  </si>
  <si>
    <t>Priedas Nr.1 prie Sutarties Nr. S1-_________________</t>
  </si>
  <si>
    <t>2021 m. sausio ____d.</t>
  </si>
  <si>
    <t>PIRKĖJAS</t>
  </si>
  <si>
    <t>PARDAVĖJAS</t>
  </si>
  <si>
    <t>VšĮ Vilniaus miesto klinikinė ligoninė</t>
  </si>
  <si>
    <t>UAB Johnson &amp; Johnson</t>
  </si>
  <si>
    <t>Direktorius</t>
  </si>
  <si>
    <t>Generalinė direktorė</t>
  </si>
  <si>
    <t>____________________________________</t>
  </si>
  <si>
    <t>Dr. Narimantas Markevičius</t>
  </si>
  <si>
    <t xml:space="preserve">        A.V.</t>
  </si>
  <si>
    <t>Rasa Indilaitė</t>
  </si>
  <si>
    <t xml:space="preserve">           </t>
  </si>
  <si>
    <t>A.V.</t>
  </si>
  <si>
    <t xml:space="preserve">Šalys susitarė, kad maksimali sutarties vertė yra 7854,00 Eur su PVM (7480,00 Eur be PVM), kurią sudaro:
Sutarties vertė pagal specifikaciją 7140,00 Eur su PVM.
Pirkėjui perkant Sutarties priede nenumatytas Prekes, pagal sutarties 8.6. punktą – 10 procentų nuo sutarties vertės pagal specifikaciją sudaro: 714,00 Eur su PVM.
</t>
  </si>
  <si>
    <t xml:space="preserve">Šalių parašaii.:   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</si>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</sst>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&quot;    &quot;;&quot;-&quot;#,##0.00&quot;    &quot;;&quot;-&quot;#&quot;    &quot;;@&quot; &quot;"/>
    <numFmt numFmtId="167" formatCode="#,##0.00&quot; &quot;[$Lt-427];[Red]&quot;-&quot;#,##0.00&quot; &quot;[$Lt-427]"/>
  </numFmts>
  <fonts count="13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rgb="FF333333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4" fillId="3" borderId="0" xfId="0" applyFont="1" applyFill="1"/>
    <xf numFmtId="0" fontId="4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4" fontId="4" fillId="0" borderId="1" xfId="0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4" fontId="6" fillId="0" borderId="1" xfId="0" applyNumberFormat="1" applyFont="1" applyFill="1" applyBorder="1" applyAlignment="1">
      <alignment horizontal="justify" vertical="top" wrapText="1"/>
    </xf>
    <xf numFmtId="49" fontId="6" fillId="3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top"/>
    </xf>
    <xf numFmtId="2" fontId="6" fillId="0" borderId="1" xfId="0" applyNumberFormat="1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right" vertical="top" wrapText="1"/>
    </xf>
    <xf numFmtId="2" fontId="6" fillId="0" borderId="1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/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Fill="1" applyBorder="1"/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49" fontId="4" fillId="4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right" vertical="top"/>
    </xf>
    <xf numFmtId="49" fontId="6" fillId="0" borderId="1" xfId="0" applyNumberFormat="1" applyFon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2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4" fillId="0" borderId="1" xfId="0" applyFont="1" applyFill="1" applyBorder="1" applyAlignment="1">
      <alignment vertical="top"/>
    </xf>
    <xf numFmtId="0" fontId="6" fillId="0" borderId="1" xfId="0" applyFont="1" applyBorder="1" applyAlignment="1">
      <alignment horizontal="right"/>
    </xf>
    <xf numFmtId="0" fontId="4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0" xfId="0" applyFont="1" applyAlignment="1"/>
    <xf numFmtId="0" fontId="12" fillId="0" borderId="0" xfId="0" applyFont="1" applyAlignment="1">
      <alignment horizontal="center" vertical="center" wrapText="1"/>
    </xf>
  </cellXfs>
  <cellStyles count="6">
    <cellStyle name="Excel Built-in Comma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7"/>
  <sheetViews>
    <sheetView tabSelected="1" zoomScale="80" zoomScaleNormal="80" workbookViewId="0">
      <selection sqref="A1:P188"/>
    </sheetView>
  </sheetViews>
  <sheetFormatPr defaultRowHeight="15" x14ac:dyDescent="0.25"/>
  <cols>
    <col min="1" max="1" width="7.28515625" style="103" customWidth="1"/>
    <col min="2" max="2" width="23.28515625" style="1" customWidth="1"/>
    <col min="3" max="3" width="9.5703125" style="104" customWidth="1"/>
    <col min="4" max="4" width="13.7109375" style="6" customWidth="1"/>
    <col min="5" max="5" width="10.7109375" style="6" customWidth="1"/>
    <col min="6" max="6" width="6.7109375" style="6" customWidth="1"/>
    <col min="7" max="10" width="12.28515625" style="6" customWidth="1"/>
    <col min="11" max="11" width="28" style="6" customWidth="1"/>
    <col min="12" max="12" width="7" style="6" customWidth="1"/>
    <col min="13" max="13" width="12.140625" style="6" customWidth="1"/>
    <col min="14" max="14" width="11.5703125" style="6" customWidth="1"/>
    <col min="15" max="15" width="17.85546875" style="6" customWidth="1"/>
    <col min="16" max="16" width="12.5703125" style="6" customWidth="1"/>
    <col min="17" max="16384" width="9.140625" style="1"/>
  </cols>
  <sheetData>
    <row r="1" spans="1:16" ht="15.75" customHeight="1" x14ac:dyDescent="0.25">
      <c r="A1" s="1"/>
      <c r="B1" s="2"/>
      <c r="C1" s="3"/>
      <c r="D1" s="4"/>
      <c r="E1" s="5"/>
      <c r="F1" s="5"/>
      <c r="G1" s="5"/>
      <c r="H1" s="5"/>
      <c r="I1" s="5"/>
      <c r="J1" s="5"/>
      <c r="K1" s="3"/>
      <c r="L1" s="151" t="s">
        <v>407</v>
      </c>
      <c r="M1" s="151"/>
      <c r="N1" s="151"/>
      <c r="O1" s="151"/>
      <c r="P1" s="151"/>
    </row>
    <row r="2" spans="1:16" ht="15.75" customHeight="1" x14ac:dyDescent="0.25">
      <c r="A2" s="1"/>
      <c r="B2" s="2"/>
      <c r="C2" s="3"/>
      <c r="D2" s="4"/>
      <c r="E2" s="5"/>
      <c r="F2" s="5"/>
      <c r="G2" s="5"/>
      <c r="H2" s="5"/>
      <c r="I2" s="5"/>
      <c r="J2" s="5"/>
      <c r="K2" s="3"/>
      <c r="L2" s="3"/>
      <c r="M2" s="3"/>
      <c r="N2" s="151" t="s">
        <v>408</v>
      </c>
      <c r="O2" s="151"/>
      <c r="P2" s="151"/>
    </row>
    <row r="3" spans="1:16" x14ac:dyDescent="0.25">
      <c r="A3" s="143" t="s">
        <v>133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x14ac:dyDescent="0.25">
      <c r="A4" s="1"/>
      <c r="C4" s="6"/>
      <c r="E4" s="111"/>
      <c r="F4" s="111"/>
      <c r="G4" s="111"/>
      <c r="H4" s="111"/>
      <c r="I4" s="111"/>
      <c r="J4" s="111"/>
      <c r="K4" s="111"/>
      <c r="O4" s="105"/>
      <c r="P4" s="105"/>
    </row>
    <row r="5" spans="1:16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s="8" customFormat="1" ht="18" customHeight="1" x14ac:dyDescent="0.25">
      <c r="A6" s="145" t="s">
        <v>397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7"/>
      <c r="O6" s="106"/>
      <c r="P6" s="106"/>
    </row>
    <row r="7" spans="1:16" ht="15" customHeight="1" x14ac:dyDescent="0.25">
      <c r="A7" s="152" t="s">
        <v>0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1:16" ht="156.75" x14ac:dyDescent="0.25">
      <c r="A8" s="9" t="s">
        <v>1</v>
      </c>
      <c r="B8" s="9" t="s">
        <v>15</v>
      </c>
      <c r="C8" s="12" t="s">
        <v>2</v>
      </c>
      <c r="D8" s="10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134</v>
      </c>
      <c r="J8" s="11" t="s">
        <v>135</v>
      </c>
      <c r="K8" s="12" t="s">
        <v>101</v>
      </c>
      <c r="L8" s="12" t="s">
        <v>8</v>
      </c>
      <c r="M8" s="12" t="s">
        <v>9</v>
      </c>
      <c r="N8" s="12" t="s">
        <v>10</v>
      </c>
      <c r="O8" s="12" t="s">
        <v>11</v>
      </c>
      <c r="P8" s="12" t="s">
        <v>12</v>
      </c>
    </row>
    <row r="9" spans="1:16" ht="15.75" hidden="1" customHeight="1" x14ac:dyDescent="0.25">
      <c r="A9" s="31" t="s">
        <v>33</v>
      </c>
      <c r="B9" s="126" t="s">
        <v>23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</row>
    <row r="10" spans="1:16" ht="115.5" hidden="1" customHeight="1" x14ac:dyDescent="0.25">
      <c r="A10" s="29" t="s">
        <v>256</v>
      </c>
      <c r="B10" s="26" t="s">
        <v>24</v>
      </c>
      <c r="C10" s="15" t="s">
        <v>14</v>
      </c>
      <c r="D10" s="25">
        <v>100</v>
      </c>
      <c r="E10" s="35"/>
      <c r="F10" s="35"/>
      <c r="G10" s="35"/>
      <c r="H10" s="35"/>
      <c r="I10" s="35">
        <f>H10*0.1</f>
        <v>0</v>
      </c>
      <c r="J10" s="35">
        <f>H10+I10</f>
        <v>0</v>
      </c>
      <c r="K10" s="114" t="s">
        <v>138</v>
      </c>
      <c r="L10" s="114"/>
      <c r="M10" s="114"/>
      <c r="N10" s="114"/>
      <c r="O10" s="30"/>
      <c r="P10" s="30"/>
    </row>
    <row r="11" spans="1:16" ht="167.25" hidden="1" customHeight="1" x14ac:dyDescent="0.25">
      <c r="A11" s="29" t="s">
        <v>257</v>
      </c>
      <c r="B11" s="26" t="s">
        <v>24</v>
      </c>
      <c r="C11" s="15" t="s">
        <v>21</v>
      </c>
      <c r="D11" s="25">
        <v>15</v>
      </c>
      <c r="E11" s="35"/>
      <c r="F11" s="35"/>
      <c r="G11" s="35"/>
      <c r="H11" s="35"/>
      <c r="I11" s="35">
        <f t="shared" ref="I11:I20" si="0">H11*0.1</f>
        <v>0</v>
      </c>
      <c r="J11" s="35">
        <f t="shared" ref="J11:J20" si="1">H11+I11</f>
        <v>0</v>
      </c>
      <c r="K11" s="114" t="s">
        <v>139</v>
      </c>
      <c r="L11" s="114"/>
      <c r="M11" s="114"/>
      <c r="N11" s="114"/>
      <c r="O11" s="30"/>
      <c r="P11" s="30"/>
    </row>
    <row r="12" spans="1:16" ht="106.5" hidden="1" customHeight="1" x14ac:dyDescent="0.25">
      <c r="A12" s="29" t="s">
        <v>258</v>
      </c>
      <c r="B12" s="26" t="s">
        <v>25</v>
      </c>
      <c r="C12" s="15" t="s">
        <v>14</v>
      </c>
      <c r="D12" s="25">
        <v>220</v>
      </c>
      <c r="E12" s="35"/>
      <c r="F12" s="35"/>
      <c r="G12" s="35"/>
      <c r="H12" s="35"/>
      <c r="I12" s="35">
        <f t="shared" si="0"/>
        <v>0</v>
      </c>
      <c r="J12" s="35">
        <f t="shared" si="1"/>
        <v>0</v>
      </c>
      <c r="K12" s="114" t="s">
        <v>140</v>
      </c>
      <c r="L12" s="114"/>
      <c r="M12" s="114"/>
      <c r="N12" s="114"/>
      <c r="O12" s="30"/>
      <c r="P12" s="30"/>
    </row>
    <row r="13" spans="1:16" ht="121.5" hidden="1" customHeight="1" x14ac:dyDescent="0.25">
      <c r="A13" s="29" t="s">
        <v>259</v>
      </c>
      <c r="B13" s="26" t="s">
        <v>25</v>
      </c>
      <c r="C13" s="15" t="s">
        <v>14</v>
      </c>
      <c r="D13" s="25">
        <v>60</v>
      </c>
      <c r="E13" s="35"/>
      <c r="F13" s="35"/>
      <c r="G13" s="35"/>
      <c r="H13" s="35"/>
      <c r="I13" s="35">
        <f t="shared" si="0"/>
        <v>0</v>
      </c>
      <c r="J13" s="35">
        <f t="shared" si="1"/>
        <v>0</v>
      </c>
      <c r="K13" s="114" t="s">
        <v>141</v>
      </c>
      <c r="L13" s="114"/>
      <c r="M13" s="114"/>
      <c r="N13" s="114"/>
      <c r="O13" s="30"/>
      <c r="P13" s="30"/>
    </row>
    <row r="14" spans="1:16" ht="75" hidden="1" customHeight="1" x14ac:dyDescent="0.25">
      <c r="A14" s="29" t="s">
        <v>260</v>
      </c>
      <c r="B14" s="26" t="s">
        <v>142</v>
      </c>
      <c r="C14" s="15" t="s">
        <v>14</v>
      </c>
      <c r="D14" s="25">
        <v>260</v>
      </c>
      <c r="E14" s="35"/>
      <c r="F14" s="35"/>
      <c r="G14" s="35"/>
      <c r="H14" s="35"/>
      <c r="I14" s="35">
        <f t="shared" si="0"/>
        <v>0</v>
      </c>
      <c r="J14" s="35">
        <f t="shared" si="1"/>
        <v>0</v>
      </c>
      <c r="K14" s="114" t="s">
        <v>143</v>
      </c>
      <c r="L14" s="114"/>
      <c r="M14" s="114"/>
      <c r="N14" s="114"/>
      <c r="O14" s="30"/>
      <c r="P14" s="30"/>
    </row>
    <row r="15" spans="1:16" ht="69.75" hidden="1" customHeight="1" x14ac:dyDescent="0.25">
      <c r="A15" s="29" t="s">
        <v>261</v>
      </c>
      <c r="B15" s="26" t="s">
        <v>26</v>
      </c>
      <c r="C15" s="15" t="s">
        <v>14</v>
      </c>
      <c r="D15" s="25">
        <v>10</v>
      </c>
      <c r="E15" s="35"/>
      <c r="F15" s="35"/>
      <c r="G15" s="35"/>
      <c r="H15" s="35"/>
      <c r="I15" s="35">
        <f t="shared" si="0"/>
        <v>0</v>
      </c>
      <c r="J15" s="35">
        <f t="shared" si="1"/>
        <v>0</v>
      </c>
      <c r="K15" s="114" t="s">
        <v>144</v>
      </c>
      <c r="L15" s="114"/>
      <c r="M15" s="114"/>
      <c r="N15" s="114"/>
      <c r="O15" s="30"/>
      <c r="P15" s="30"/>
    </row>
    <row r="16" spans="1:16" ht="87" hidden="1" customHeight="1" x14ac:dyDescent="0.25">
      <c r="A16" s="29" t="s">
        <v>262</v>
      </c>
      <c r="B16" s="26" t="s">
        <v>27</v>
      </c>
      <c r="C16" s="15" t="s">
        <v>14</v>
      </c>
      <c r="D16" s="25">
        <v>10</v>
      </c>
      <c r="E16" s="35"/>
      <c r="F16" s="35"/>
      <c r="G16" s="35"/>
      <c r="H16" s="35"/>
      <c r="I16" s="35">
        <f t="shared" si="0"/>
        <v>0</v>
      </c>
      <c r="J16" s="35">
        <f t="shared" si="1"/>
        <v>0</v>
      </c>
      <c r="K16" s="114" t="s">
        <v>145</v>
      </c>
      <c r="L16" s="114"/>
      <c r="M16" s="114"/>
      <c r="N16" s="114"/>
      <c r="O16" s="30"/>
      <c r="P16" s="30"/>
    </row>
    <row r="17" spans="1:16" ht="99.75" hidden="1" customHeight="1" x14ac:dyDescent="0.25">
      <c r="A17" s="29" t="s">
        <v>263</v>
      </c>
      <c r="B17" s="26" t="s">
        <v>28</v>
      </c>
      <c r="C17" s="15" t="s">
        <v>14</v>
      </c>
      <c r="D17" s="25">
        <v>20</v>
      </c>
      <c r="E17" s="35"/>
      <c r="F17" s="35"/>
      <c r="G17" s="35"/>
      <c r="H17" s="35"/>
      <c r="I17" s="35">
        <f t="shared" si="0"/>
        <v>0</v>
      </c>
      <c r="J17" s="35">
        <f t="shared" si="1"/>
        <v>0</v>
      </c>
      <c r="K17" s="114" t="s">
        <v>146</v>
      </c>
      <c r="L17" s="114"/>
      <c r="M17" s="114"/>
      <c r="N17" s="114"/>
      <c r="O17" s="30"/>
      <c r="P17" s="30"/>
    </row>
    <row r="18" spans="1:16" ht="85.5" hidden="1" customHeight="1" x14ac:dyDescent="0.25">
      <c r="A18" s="29" t="s">
        <v>264</v>
      </c>
      <c r="B18" s="26" t="s">
        <v>29</v>
      </c>
      <c r="C18" s="15" t="s">
        <v>14</v>
      </c>
      <c r="D18" s="25">
        <v>20</v>
      </c>
      <c r="E18" s="35"/>
      <c r="F18" s="35"/>
      <c r="G18" s="35"/>
      <c r="H18" s="35"/>
      <c r="I18" s="35">
        <f t="shared" si="0"/>
        <v>0</v>
      </c>
      <c r="J18" s="35">
        <f t="shared" si="1"/>
        <v>0</v>
      </c>
      <c r="K18" s="114" t="s">
        <v>147</v>
      </c>
      <c r="L18" s="114"/>
      <c r="M18" s="114"/>
      <c r="N18" s="114"/>
      <c r="O18" s="30"/>
      <c r="P18" s="30"/>
    </row>
    <row r="19" spans="1:16" ht="101.25" hidden="1" customHeight="1" x14ac:dyDescent="0.25">
      <c r="A19" s="29" t="s">
        <v>265</v>
      </c>
      <c r="B19" s="26" t="s">
        <v>148</v>
      </c>
      <c r="C19" s="15" t="s">
        <v>14</v>
      </c>
      <c r="D19" s="25">
        <v>20</v>
      </c>
      <c r="E19" s="35"/>
      <c r="F19" s="35"/>
      <c r="G19" s="35"/>
      <c r="H19" s="35"/>
      <c r="I19" s="35">
        <f t="shared" si="0"/>
        <v>0</v>
      </c>
      <c r="J19" s="35">
        <f t="shared" si="1"/>
        <v>0</v>
      </c>
      <c r="K19" s="114" t="s">
        <v>149</v>
      </c>
      <c r="L19" s="114"/>
      <c r="M19" s="114"/>
      <c r="N19" s="114"/>
      <c r="O19" s="30"/>
      <c r="P19" s="30"/>
    </row>
    <row r="20" spans="1:16" ht="99.75" hidden="1" customHeight="1" x14ac:dyDescent="0.25">
      <c r="A20" s="29" t="s">
        <v>266</v>
      </c>
      <c r="B20" s="26" t="s">
        <v>30</v>
      </c>
      <c r="C20" s="15" t="s">
        <v>14</v>
      </c>
      <c r="D20" s="25">
        <v>30</v>
      </c>
      <c r="E20" s="35"/>
      <c r="F20" s="35"/>
      <c r="G20" s="35"/>
      <c r="H20" s="35"/>
      <c r="I20" s="35">
        <f t="shared" si="0"/>
        <v>0</v>
      </c>
      <c r="J20" s="35">
        <f t="shared" si="1"/>
        <v>0</v>
      </c>
      <c r="K20" s="114" t="s">
        <v>150</v>
      </c>
      <c r="L20" s="114"/>
      <c r="M20" s="114"/>
      <c r="N20" s="114"/>
      <c r="O20" s="30"/>
      <c r="P20" s="30"/>
    </row>
    <row r="21" spans="1:16" ht="15" hidden="1" customHeight="1" x14ac:dyDescent="0.25">
      <c r="A21" s="141" t="s">
        <v>267</v>
      </c>
      <c r="B21" s="141"/>
      <c r="C21" s="141"/>
      <c r="D21" s="141"/>
      <c r="E21" s="141"/>
      <c r="F21" s="141"/>
      <c r="G21" s="35">
        <f t="shared" ref="G21:I21" si="2">SUM(G10:G20)</f>
        <v>0</v>
      </c>
      <c r="H21" s="35">
        <f t="shared" si="2"/>
        <v>0</v>
      </c>
      <c r="I21" s="35">
        <f t="shared" si="2"/>
        <v>0</v>
      </c>
      <c r="J21" s="35">
        <f>SUM(J10:J20)</f>
        <v>0</v>
      </c>
      <c r="K21" s="142"/>
      <c r="L21" s="142"/>
      <c r="M21" s="142"/>
      <c r="N21" s="142"/>
      <c r="O21" s="142"/>
      <c r="P21" s="142"/>
    </row>
    <row r="22" spans="1:16" ht="15.75" hidden="1" customHeight="1" x14ac:dyDescent="0.25">
      <c r="A22" s="31" t="s">
        <v>35</v>
      </c>
      <c r="B22" s="126" t="s">
        <v>31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</row>
    <row r="23" spans="1:16" ht="109.5" hidden="1" customHeight="1" x14ac:dyDescent="0.25">
      <c r="A23" s="29" t="s">
        <v>268</v>
      </c>
      <c r="B23" s="50" t="s">
        <v>151</v>
      </c>
      <c r="C23" s="15" t="s">
        <v>14</v>
      </c>
      <c r="D23" s="25">
        <v>50</v>
      </c>
      <c r="E23" s="51"/>
      <c r="F23" s="51"/>
      <c r="G23" s="51"/>
      <c r="H23" s="51"/>
      <c r="I23" s="51">
        <f>H23*0.1</f>
        <v>0</v>
      </c>
      <c r="J23" s="51">
        <f>H23+I23</f>
        <v>0</v>
      </c>
      <c r="K23" s="114" t="s">
        <v>393</v>
      </c>
      <c r="L23" s="114"/>
      <c r="M23" s="114"/>
      <c r="N23" s="114"/>
      <c r="O23" s="13"/>
      <c r="P23" s="13"/>
    </row>
    <row r="24" spans="1:16" ht="192" hidden="1" customHeight="1" x14ac:dyDescent="0.25">
      <c r="A24" s="29" t="s">
        <v>269</v>
      </c>
      <c r="B24" s="50" t="s">
        <v>32</v>
      </c>
      <c r="C24" s="15" t="s">
        <v>14</v>
      </c>
      <c r="D24" s="25">
        <v>10</v>
      </c>
      <c r="E24" s="51"/>
      <c r="F24" s="51"/>
      <c r="G24" s="51"/>
      <c r="H24" s="51"/>
      <c r="I24" s="51">
        <f>H24*0.1</f>
        <v>0</v>
      </c>
      <c r="J24" s="51">
        <f>H24+I24</f>
        <v>0</v>
      </c>
      <c r="K24" s="114" t="s">
        <v>152</v>
      </c>
      <c r="L24" s="114"/>
      <c r="M24" s="114"/>
      <c r="N24" s="114"/>
      <c r="O24" s="13"/>
      <c r="P24" s="13"/>
    </row>
    <row r="25" spans="1:16" ht="15" hidden="1" customHeight="1" x14ac:dyDescent="0.25">
      <c r="A25" s="141" t="s">
        <v>270</v>
      </c>
      <c r="B25" s="141"/>
      <c r="C25" s="141"/>
      <c r="D25" s="141"/>
      <c r="E25" s="141"/>
      <c r="F25" s="141"/>
      <c r="G25" s="35">
        <f t="shared" ref="G25:I25" si="3">SUM(G23:G24)</f>
        <v>0</v>
      </c>
      <c r="H25" s="35">
        <f t="shared" si="3"/>
        <v>0</v>
      </c>
      <c r="I25" s="35">
        <f t="shared" si="3"/>
        <v>0</v>
      </c>
      <c r="J25" s="35">
        <f>SUM(J23:J24)</f>
        <v>0</v>
      </c>
      <c r="K25" s="142"/>
      <c r="L25" s="142"/>
      <c r="M25" s="142"/>
      <c r="N25" s="142"/>
      <c r="O25" s="142"/>
      <c r="P25" s="142"/>
    </row>
    <row r="26" spans="1:16" ht="210.75" hidden="1" customHeight="1" x14ac:dyDescent="0.25">
      <c r="A26" s="47" t="s">
        <v>37</v>
      </c>
      <c r="B26" s="48" t="s">
        <v>34</v>
      </c>
      <c r="C26" s="20" t="s">
        <v>21</v>
      </c>
      <c r="D26" s="20">
        <v>50</v>
      </c>
      <c r="E26" s="20"/>
      <c r="F26" s="20"/>
      <c r="G26" s="35"/>
      <c r="H26" s="35"/>
      <c r="I26" s="35">
        <f>H26*0.1</f>
        <v>0</v>
      </c>
      <c r="J26" s="35">
        <f>H26+I26</f>
        <v>0</v>
      </c>
      <c r="K26" s="114" t="s">
        <v>153</v>
      </c>
      <c r="L26" s="114"/>
      <c r="M26" s="114"/>
      <c r="N26" s="114"/>
      <c r="O26" s="33"/>
      <c r="P26" s="20"/>
    </row>
    <row r="27" spans="1:16" ht="24.75" hidden="1" customHeight="1" x14ac:dyDescent="0.25">
      <c r="A27" s="37" t="s">
        <v>39</v>
      </c>
      <c r="B27" s="135" t="s">
        <v>36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</row>
    <row r="28" spans="1:16" ht="47.25" hidden="1" customHeight="1" x14ac:dyDescent="0.25">
      <c r="A28" s="28" t="s">
        <v>271</v>
      </c>
      <c r="B28" s="38" t="s">
        <v>155</v>
      </c>
      <c r="C28" s="15" t="s">
        <v>14</v>
      </c>
      <c r="D28" s="19">
        <v>10</v>
      </c>
      <c r="E28" s="45"/>
      <c r="F28" s="45"/>
      <c r="G28" s="36"/>
      <c r="H28" s="36"/>
      <c r="I28" s="36">
        <f>H28*0.1</f>
        <v>0</v>
      </c>
      <c r="J28" s="36">
        <f>H28+I28</f>
        <v>0</v>
      </c>
      <c r="K28" s="114" t="s">
        <v>154</v>
      </c>
      <c r="L28" s="114"/>
      <c r="M28" s="114"/>
      <c r="N28" s="114"/>
      <c r="O28" s="20"/>
      <c r="P28" s="20"/>
    </row>
    <row r="29" spans="1:16" ht="45.75" hidden="1" customHeight="1" x14ac:dyDescent="0.25">
      <c r="A29" s="28" t="s">
        <v>272</v>
      </c>
      <c r="B29" s="14" t="s">
        <v>156</v>
      </c>
      <c r="C29" s="15" t="s">
        <v>14</v>
      </c>
      <c r="D29" s="19">
        <v>10</v>
      </c>
      <c r="E29" s="36"/>
      <c r="F29" s="36"/>
      <c r="G29" s="36"/>
      <c r="H29" s="36"/>
      <c r="I29" s="36">
        <f>H29*0.1</f>
        <v>0</v>
      </c>
      <c r="J29" s="36">
        <f>H29+I29</f>
        <v>0</v>
      </c>
      <c r="K29" s="114"/>
      <c r="L29" s="114"/>
      <c r="M29" s="114"/>
      <c r="N29" s="114"/>
      <c r="O29" s="33"/>
      <c r="P29" s="33"/>
    </row>
    <row r="30" spans="1:16" ht="15" hidden="1" customHeight="1" x14ac:dyDescent="0.25">
      <c r="A30" s="141" t="s">
        <v>273</v>
      </c>
      <c r="B30" s="141"/>
      <c r="C30" s="141"/>
      <c r="D30" s="141"/>
      <c r="E30" s="141"/>
      <c r="F30" s="141"/>
      <c r="G30" s="35">
        <f t="shared" ref="G30:I30" si="4">SUM(G28:G29)</f>
        <v>0</v>
      </c>
      <c r="H30" s="35">
        <f t="shared" si="4"/>
        <v>0</v>
      </c>
      <c r="I30" s="35">
        <f t="shared" si="4"/>
        <v>0</v>
      </c>
      <c r="J30" s="35">
        <f>SUM(J28:J29)</f>
        <v>0</v>
      </c>
      <c r="K30" s="142"/>
      <c r="L30" s="142"/>
      <c r="M30" s="142"/>
      <c r="N30" s="142"/>
      <c r="O30" s="142"/>
      <c r="P30" s="142"/>
    </row>
    <row r="31" spans="1:16" ht="137.25" hidden="1" customHeight="1" x14ac:dyDescent="0.25">
      <c r="A31" s="31" t="s">
        <v>40</v>
      </c>
      <c r="B31" s="27" t="s">
        <v>38</v>
      </c>
      <c r="C31" s="15" t="s">
        <v>14</v>
      </c>
      <c r="D31" s="25">
        <v>30</v>
      </c>
      <c r="E31" s="36"/>
      <c r="F31" s="35"/>
      <c r="G31" s="35"/>
      <c r="H31" s="35"/>
      <c r="I31" s="35">
        <f>H31*0.1</f>
        <v>0</v>
      </c>
      <c r="J31" s="35">
        <f>H31+I31</f>
        <v>0</v>
      </c>
      <c r="K31" s="114" t="s">
        <v>157</v>
      </c>
      <c r="L31" s="114"/>
      <c r="M31" s="114"/>
      <c r="N31" s="114"/>
      <c r="O31" s="33"/>
      <c r="P31" s="33"/>
    </row>
    <row r="32" spans="1:16" ht="63" hidden="1" customHeight="1" x14ac:dyDescent="0.25">
      <c r="A32" s="93" t="s">
        <v>42</v>
      </c>
      <c r="B32" s="27" t="s">
        <v>159</v>
      </c>
      <c r="C32" s="15" t="s">
        <v>14</v>
      </c>
      <c r="D32" s="20">
        <v>150</v>
      </c>
      <c r="E32" s="46"/>
      <c r="F32" s="46"/>
      <c r="G32" s="46"/>
      <c r="H32" s="46"/>
      <c r="I32" s="35">
        <f>H32*0.1</f>
        <v>0</v>
      </c>
      <c r="J32" s="35">
        <f>H32+I32</f>
        <v>0</v>
      </c>
      <c r="K32" s="114" t="s">
        <v>158</v>
      </c>
      <c r="L32" s="114"/>
      <c r="M32" s="114"/>
      <c r="N32" s="114"/>
      <c r="O32" s="13"/>
      <c r="P32" s="13"/>
    </row>
    <row r="33" spans="1:16" ht="169.5" hidden="1" customHeight="1" x14ac:dyDescent="0.25">
      <c r="A33" s="52" t="s">
        <v>45</v>
      </c>
      <c r="B33" s="24" t="s">
        <v>41</v>
      </c>
      <c r="C33" s="42" t="s">
        <v>14</v>
      </c>
      <c r="D33" s="42">
        <v>150</v>
      </c>
      <c r="E33" s="13"/>
      <c r="F33" s="13"/>
      <c r="G33" s="13"/>
      <c r="H33" s="13"/>
      <c r="I33" s="35">
        <f t="shared" ref="I33:I35" si="5">H33*0.1</f>
        <v>0</v>
      </c>
      <c r="J33" s="35">
        <f t="shared" ref="J33:J35" si="6">H33+I33</f>
        <v>0</v>
      </c>
      <c r="K33" s="114" t="s">
        <v>160</v>
      </c>
      <c r="L33" s="114"/>
      <c r="M33" s="114"/>
      <c r="N33" s="114"/>
      <c r="O33" s="53"/>
      <c r="P33" s="54"/>
    </row>
    <row r="34" spans="1:16" s="32" customFormat="1" ht="50.25" hidden="1" customHeight="1" x14ac:dyDescent="0.25">
      <c r="A34" s="55" t="s">
        <v>47</v>
      </c>
      <c r="B34" s="27" t="s">
        <v>43</v>
      </c>
      <c r="C34" s="22" t="s">
        <v>14</v>
      </c>
      <c r="D34" s="22">
        <v>50</v>
      </c>
      <c r="E34" s="13"/>
      <c r="F34" s="13"/>
      <c r="G34" s="13"/>
      <c r="H34" s="13"/>
      <c r="I34" s="35">
        <f t="shared" si="5"/>
        <v>0</v>
      </c>
      <c r="J34" s="35">
        <f t="shared" si="6"/>
        <v>0</v>
      </c>
      <c r="K34" s="117" t="s">
        <v>44</v>
      </c>
      <c r="L34" s="117"/>
      <c r="M34" s="117"/>
      <c r="N34" s="117"/>
      <c r="O34" s="13"/>
      <c r="P34" s="73"/>
    </row>
    <row r="35" spans="1:16" ht="153" hidden="1" customHeight="1" x14ac:dyDescent="0.25">
      <c r="A35" s="55" t="s">
        <v>56</v>
      </c>
      <c r="B35" s="31" t="s">
        <v>46</v>
      </c>
      <c r="C35" s="22" t="s">
        <v>14</v>
      </c>
      <c r="D35" s="22">
        <v>350</v>
      </c>
      <c r="E35" s="13"/>
      <c r="F35" s="13"/>
      <c r="G35" s="13"/>
      <c r="H35" s="13"/>
      <c r="I35" s="35">
        <f t="shared" si="5"/>
        <v>0</v>
      </c>
      <c r="J35" s="35">
        <f t="shared" si="6"/>
        <v>0</v>
      </c>
      <c r="K35" s="112" t="s">
        <v>161</v>
      </c>
      <c r="L35" s="112"/>
      <c r="M35" s="112"/>
      <c r="N35" s="112"/>
      <c r="O35" s="13"/>
      <c r="P35" s="13"/>
    </row>
    <row r="36" spans="1:16" ht="18.75" hidden="1" customHeight="1" x14ac:dyDescent="0.25">
      <c r="A36" s="107" t="s">
        <v>58</v>
      </c>
      <c r="B36" s="139" t="s">
        <v>48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</row>
    <row r="37" spans="1:16" ht="18" hidden="1" customHeight="1" x14ac:dyDescent="0.25">
      <c r="A37" s="87" t="s">
        <v>274</v>
      </c>
      <c r="B37" s="140" t="s">
        <v>49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</row>
    <row r="38" spans="1:16" ht="132.75" hidden="1" customHeight="1" x14ac:dyDescent="0.25">
      <c r="A38" s="87" t="s">
        <v>275</v>
      </c>
      <c r="B38" s="26" t="s">
        <v>50</v>
      </c>
      <c r="C38" s="22" t="s">
        <v>14</v>
      </c>
      <c r="D38" s="42">
        <v>180</v>
      </c>
      <c r="E38" s="43"/>
      <c r="F38" s="43"/>
      <c r="G38" s="43"/>
      <c r="H38" s="43"/>
      <c r="I38" s="43">
        <f>H38*0.1</f>
        <v>0</v>
      </c>
      <c r="J38" s="43">
        <f>H38+I38</f>
        <v>0</v>
      </c>
      <c r="K38" s="114" t="s">
        <v>406</v>
      </c>
      <c r="L38" s="114"/>
      <c r="M38" s="114"/>
      <c r="N38" s="114"/>
      <c r="O38" s="13"/>
      <c r="P38" s="13"/>
    </row>
    <row r="39" spans="1:16" ht="93.75" hidden="1" customHeight="1" x14ac:dyDescent="0.25">
      <c r="A39" s="87" t="s">
        <v>276</v>
      </c>
      <c r="B39" s="26" t="s">
        <v>394</v>
      </c>
      <c r="C39" s="22" t="s">
        <v>14</v>
      </c>
      <c r="D39" s="42">
        <v>4</v>
      </c>
      <c r="E39" s="43"/>
      <c r="F39" s="43"/>
      <c r="G39" s="43"/>
      <c r="H39" s="43"/>
      <c r="I39" s="43">
        <f>H39*0.1</f>
        <v>0</v>
      </c>
      <c r="J39" s="43">
        <f>H39+I39</f>
        <v>0</v>
      </c>
      <c r="K39" s="114" t="s">
        <v>162</v>
      </c>
      <c r="L39" s="114"/>
      <c r="M39" s="114"/>
      <c r="N39" s="114"/>
      <c r="O39" s="13"/>
      <c r="P39" s="13"/>
    </row>
    <row r="40" spans="1:16" ht="19.5" hidden="1" customHeight="1" x14ac:dyDescent="0.25">
      <c r="A40" s="95" t="s">
        <v>277</v>
      </c>
      <c r="B40" s="126" t="s">
        <v>51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</row>
    <row r="41" spans="1:16" ht="113.25" hidden="1" customHeight="1" x14ac:dyDescent="0.25">
      <c r="A41" s="87" t="s">
        <v>278</v>
      </c>
      <c r="B41" s="26" t="s">
        <v>52</v>
      </c>
      <c r="C41" s="22" t="s">
        <v>14</v>
      </c>
      <c r="D41" s="42">
        <v>40</v>
      </c>
      <c r="E41" s="43"/>
      <c r="F41" s="43"/>
      <c r="G41" s="43"/>
      <c r="H41" s="43"/>
      <c r="I41" s="43">
        <f>H41*0.1</f>
        <v>0</v>
      </c>
      <c r="J41" s="43">
        <f>H41+I41</f>
        <v>0</v>
      </c>
      <c r="K41" s="114" t="s">
        <v>163</v>
      </c>
      <c r="L41" s="114"/>
      <c r="M41" s="114"/>
      <c r="N41" s="114"/>
      <c r="O41" s="13"/>
      <c r="P41" s="13"/>
    </row>
    <row r="42" spans="1:16" ht="141" hidden="1" customHeight="1" x14ac:dyDescent="0.25">
      <c r="A42" s="87" t="s">
        <v>279</v>
      </c>
      <c r="B42" s="26" t="s">
        <v>53</v>
      </c>
      <c r="C42" s="22" t="s">
        <v>14</v>
      </c>
      <c r="D42" s="42">
        <v>30</v>
      </c>
      <c r="E42" s="43"/>
      <c r="F42" s="43"/>
      <c r="G42" s="43"/>
      <c r="H42" s="43"/>
      <c r="I42" s="43">
        <f t="shared" ref="I42:I43" si="7">H42*0.1</f>
        <v>0</v>
      </c>
      <c r="J42" s="43">
        <f t="shared" ref="J42:J43" si="8">H42+I42</f>
        <v>0</v>
      </c>
      <c r="K42" s="112" t="s">
        <v>164</v>
      </c>
      <c r="L42" s="112"/>
      <c r="M42" s="112"/>
      <c r="N42" s="112"/>
      <c r="O42" s="13"/>
      <c r="P42" s="13"/>
    </row>
    <row r="43" spans="1:16" ht="93.75" hidden="1" customHeight="1" x14ac:dyDescent="0.25">
      <c r="A43" s="87" t="s">
        <v>280</v>
      </c>
      <c r="B43" s="26" t="s">
        <v>54</v>
      </c>
      <c r="C43" s="22" t="s">
        <v>14</v>
      </c>
      <c r="D43" s="42">
        <v>30</v>
      </c>
      <c r="E43" s="43"/>
      <c r="F43" s="43"/>
      <c r="G43" s="43"/>
      <c r="H43" s="43"/>
      <c r="I43" s="43">
        <f t="shared" si="7"/>
        <v>0</v>
      </c>
      <c r="J43" s="43">
        <f t="shared" si="8"/>
        <v>0</v>
      </c>
      <c r="K43" s="112" t="s">
        <v>165</v>
      </c>
      <c r="L43" s="112"/>
      <c r="M43" s="112"/>
      <c r="N43" s="112"/>
      <c r="O43" s="13"/>
      <c r="P43" s="13"/>
    </row>
    <row r="44" spans="1:16" ht="18" hidden="1" customHeight="1" x14ac:dyDescent="0.25">
      <c r="A44" s="124" t="s">
        <v>281</v>
      </c>
      <c r="B44" s="124"/>
      <c r="C44" s="124"/>
      <c r="D44" s="124"/>
      <c r="E44" s="124"/>
      <c r="F44" s="124"/>
      <c r="G44" s="56">
        <f t="shared" ref="G44:I44" si="9">SUM(G38:G39)+SUM(G41:G43)</f>
        <v>0</v>
      </c>
      <c r="H44" s="56">
        <f t="shared" si="9"/>
        <v>0</v>
      </c>
      <c r="I44" s="56">
        <f t="shared" si="9"/>
        <v>0</v>
      </c>
      <c r="J44" s="56">
        <f>SUM(J38:J39)+SUM(J41:J43)</f>
        <v>0</v>
      </c>
      <c r="K44" s="119"/>
      <c r="L44" s="119"/>
      <c r="M44" s="119"/>
      <c r="N44" s="119"/>
      <c r="O44" s="119"/>
      <c r="P44" s="119"/>
    </row>
    <row r="45" spans="1:16" ht="19.5" hidden="1" customHeight="1" x14ac:dyDescent="0.25">
      <c r="A45" s="67" t="s">
        <v>60</v>
      </c>
      <c r="B45" s="125" t="s">
        <v>130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</row>
    <row r="46" spans="1:16" ht="183.75" hidden="1" customHeight="1" x14ac:dyDescent="0.25">
      <c r="A46" s="108" t="s">
        <v>282</v>
      </c>
      <c r="B46" s="57" t="s">
        <v>55</v>
      </c>
      <c r="C46" s="22" t="s">
        <v>14</v>
      </c>
      <c r="D46" s="22">
        <v>2</v>
      </c>
      <c r="E46" s="43"/>
      <c r="F46" s="43"/>
      <c r="G46" s="43"/>
      <c r="H46" s="43"/>
      <c r="I46" s="43">
        <f>H46*0.1</f>
        <v>0</v>
      </c>
      <c r="J46" s="43">
        <f>H46+I46</f>
        <v>0</v>
      </c>
      <c r="K46" s="112" t="s">
        <v>166</v>
      </c>
      <c r="L46" s="112"/>
      <c r="M46" s="112"/>
      <c r="N46" s="112"/>
      <c r="O46" s="13"/>
      <c r="P46" s="13"/>
    </row>
    <row r="47" spans="1:16" ht="214.5" hidden="1" customHeight="1" x14ac:dyDescent="0.25">
      <c r="A47" s="108" t="s">
        <v>283</v>
      </c>
      <c r="B47" s="21" t="s">
        <v>131</v>
      </c>
      <c r="C47" s="15" t="s">
        <v>14</v>
      </c>
      <c r="D47" s="15">
        <v>2</v>
      </c>
      <c r="E47" s="43"/>
      <c r="F47" s="43"/>
      <c r="G47" s="43"/>
      <c r="H47" s="43"/>
      <c r="I47" s="43">
        <f t="shared" ref="I47:I48" si="10">H47*0.1</f>
        <v>0</v>
      </c>
      <c r="J47" s="43">
        <f t="shared" ref="J47:J48" si="11">H47+I47</f>
        <v>0</v>
      </c>
      <c r="K47" s="114" t="s">
        <v>167</v>
      </c>
      <c r="L47" s="114"/>
      <c r="M47" s="114"/>
      <c r="N47" s="114"/>
      <c r="O47" s="13"/>
      <c r="P47" s="13"/>
    </row>
    <row r="48" spans="1:16" ht="213.75" hidden="1" customHeight="1" x14ac:dyDescent="0.25">
      <c r="A48" s="108" t="s">
        <v>284</v>
      </c>
      <c r="B48" s="21" t="s">
        <v>132</v>
      </c>
      <c r="C48" s="15" t="s">
        <v>14</v>
      </c>
      <c r="D48" s="15">
        <v>2</v>
      </c>
      <c r="E48" s="43"/>
      <c r="F48" s="43"/>
      <c r="G48" s="43"/>
      <c r="H48" s="43"/>
      <c r="I48" s="43">
        <f t="shared" si="10"/>
        <v>0</v>
      </c>
      <c r="J48" s="43">
        <f t="shared" si="11"/>
        <v>0</v>
      </c>
      <c r="K48" s="114" t="s">
        <v>168</v>
      </c>
      <c r="L48" s="114"/>
      <c r="M48" s="114"/>
      <c r="N48" s="114"/>
      <c r="O48" s="13"/>
      <c r="P48" s="13"/>
    </row>
    <row r="49" spans="1:16" ht="18" hidden="1" customHeight="1" x14ac:dyDescent="0.25">
      <c r="A49" s="137" t="s">
        <v>285</v>
      </c>
      <c r="B49" s="137"/>
      <c r="C49" s="137"/>
      <c r="D49" s="137"/>
      <c r="E49" s="137"/>
      <c r="F49" s="137"/>
      <c r="G49" s="56">
        <f t="shared" ref="G49:I49" si="12">SUM(G46:G48)</f>
        <v>0</v>
      </c>
      <c r="H49" s="56">
        <f t="shared" si="12"/>
        <v>0</v>
      </c>
      <c r="I49" s="56">
        <f t="shared" si="12"/>
        <v>0</v>
      </c>
      <c r="J49" s="56">
        <f>SUM(J46:J48)</f>
        <v>0</v>
      </c>
      <c r="K49" s="132"/>
      <c r="L49" s="132"/>
      <c r="M49" s="132"/>
      <c r="N49" s="132"/>
      <c r="O49" s="132"/>
      <c r="P49" s="132"/>
    </row>
    <row r="50" spans="1:16" ht="50.25" hidden="1" customHeight="1" x14ac:dyDescent="0.25">
      <c r="A50" s="58" t="s">
        <v>62</v>
      </c>
      <c r="B50" s="31" t="s">
        <v>57</v>
      </c>
      <c r="C50" s="15" t="s">
        <v>14</v>
      </c>
      <c r="D50" s="20">
        <v>15</v>
      </c>
      <c r="E50" s="59"/>
      <c r="F50" s="59"/>
      <c r="G50" s="59"/>
      <c r="H50" s="17"/>
      <c r="I50" s="17">
        <f>H50*0.1</f>
        <v>0</v>
      </c>
      <c r="J50" s="17">
        <f>H50+I50</f>
        <v>0</v>
      </c>
      <c r="K50" s="138" t="s">
        <v>169</v>
      </c>
      <c r="L50" s="138"/>
      <c r="M50" s="138"/>
      <c r="N50" s="138"/>
      <c r="O50" s="13"/>
      <c r="P50" s="13"/>
    </row>
    <row r="51" spans="1:16" ht="93.75" hidden="1" customHeight="1" x14ac:dyDescent="0.25">
      <c r="A51" s="60" t="s">
        <v>64</v>
      </c>
      <c r="B51" s="37" t="s">
        <v>59</v>
      </c>
      <c r="C51" s="15" t="s">
        <v>14</v>
      </c>
      <c r="D51" s="20">
        <v>20</v>
      </c>
      <c r="E51" s="59"/>
      <c r="F51" s="59"/>
      <c r="G51" s="59"/>
      <c r="H51" s="17"/>
      <c r="I51" s="17">
        <f t="shared" ref="I51:I53" si="13">H51*0.1</f>
        <v>0</v>
      </c>
      <c r="J51" s="17">
        <f t="shared" ref="J51:J53" si="14">H51+I51</f>
        <v>0</v>
      </c>
      <c r="K51" s="129" t="s">
        <v>170</v>
      </c>
      <c r="L51" s="129"/>
      <c r="M51" s="129"/>
      <c r="N51" s="129"/>
      <c r="O51" s="13"/>
      <c r="P51" s="13"/>
    </row>
    <row r="52" spans="1:16" ht="111" hidden="1" customHeight="1" x14ac:dyDescent="0.25">
      <c r="A52" s="58" t="s">
        <v>66</v>
      </c>
      <c r="B52" s="27" t="s">
        <v>61</v>
      </c>
      <c r="C52" s="22" t="s">
        <v>14</v>
      </c>
      <c r="D52" s="42">
        <v>50</v>
      </c>
      <c r="E52" s="56"/>
      <c r="F52" s="56"/>
      <c r="G52" s="43"/>
      <c r="H52" s="17"/>
      <c r="I52" s="17">
        <f t="shared" si="13"/>
        <v>0</v>
      </c>
      <c r="J52" s="17">
        <f t="shared" si="14"/>
        <v>0</v>
      </c>
      <c r="K52" s="112" t="s">
        <v>171</v>
      </c>
      <c r="L52" s="112"/>
      <c r="M52" s="112"/>
      <c r="N52" s="112"/>
      <c r="O52" s="13"/>
      <c r="P52" s="13"/>
    </row>
    <row r="53" spans="1:16" ht="154.5" hidden="1" customHeight="1" x14ac:dyDescent="0.25">
      <c r="A53" s="58" t="s">
        <v>74</v>
      </c>
      <c r="B53" s="61" t="s">
        <v>63</v>
      </c>
      <c r="C53" s="15" t="s">
        <v>14</v>
      </c>
      <c r="D53" s="20">
        <v>30</v>
      </c>
      <c r="E53" s="17"/>
      <c r="F53" s="17"/>
      <c r="G53" s="59"/>
      <c r="H53" s="17"/>
      <c r="I53" s="17">
        <f t="shared" si="13"/>
        <v>0</v>
      </c>
      <c r="J53" s="17">
        <f t="shared" si="14"/>
        <v>0</v>
      </c>
      <c r="K53" s="112" t="s">
        <v>172</v>
      </c>
      <c r="L53" s="112"/>
      <c r="M53" s="112"/>
      <c r="N53" s="112"/>
      <c r="O53" s="13"/>
      <c r="P53" s="13"/>
    </row>
    <row r="54" spans="1:16" s="32" customFormat="1" ht="21.75" hidden="1" customHeight="1" x14ac:dyDescent="0.25">
      <c r="A54" s="58" t="s">
        <v>76</v>
      </c>
      <c r="B54" s="135" t="s">
        <v>173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</row>
    <row r="55" spans="1:16" ht="124.5" hidden="1" customHeight="1" x14ac:dyDescent="0.25">
      <c r="A55" s="62" t="s">
        <v>177</v>
      </c>
      <c r="B55" s="14" t="s">
        <v>65</v>
      </c>
      <c r="C55" s="15" t="s">
        <v>14</v>
      </c>
      <c r="D55" s="20">
        <v>2</v>
      </c>
      <c r="E55" s="63"/>
      <c r="F55" s="63"/>
      <c r="G55" s="64"/>
      <c r="H55" s="65"/>
      <c r="I55" s="65">
        <f>H55*0.1</f>
        <v>0</v>
      </c>
      <c r="J55" s="65">
        <f>H55+I55</f>
        <v>0</v>
      </c>
      <c r="K55" s="114" t="s">
        <v>398</v>
      </c>
      <c r="L55" s="114"/>
      <c r="M55" s="114"/>
      <c r="N55" s="114"/>
      <c r="O55" s="13"/>
      <c r="P55" s="13"/>
    </row>
    <row r="56" spans="1:16" ht="120.75" hidden="1" customHeight="1" x14ac:dyDescent="0.25">
      <c r="A56" s="62" t="s">
        <v>181</v>
      </c>
      <c r="B56" s="14" t="s">
        <v>65</v>
      </c>
      <c r="C56" s="15" t="s">
        <v>14</v>
      </c>
      <c r="D56" s="20">
        <v>40</v>
      </c>
      <c r="E56" s="63"/>
      <c r="F56" s="63"/>
      <c r="G56" s="64"/>
      <c r="H56" s="65"/>
      <c r="I56" s="65">
        <f t="shared" ref="I56:I57" si="15">H56*0.1</f>
        <v>0</v>
      </c>
      <c r="J56" s="65">
        <f t="shared" ref="J56:J57" si="16">H56+I56</f>
        <v>0</v>
      </c>
      <c r="K56" s="114" t="s">
        <v>399</v>
      </c>
      <c r="L56" s="114"/>
      <c r="M56" s="114"/>
      <c r="N56" s="114"/>
      <c r="O56" s="13"/>
      <c r="P56" s="13"/>
    </row>
    <row r="57" spans="1:16" ht="122.25" hidden="1" customHeight="1" x14ac:dyDescent="0.25">
      <c r="A57" s="62" t="s">
        <v>286</v>
      </c>
      <c r="B57" s="14" t="s">
        <v>65</v>
      </c>
      <c r="C57" s="15" t="s">
        <v>14</v>
      </c>
      <c r="D57" s="20">
        <v>15</v>
      </c>
      <c r="E57" s="63"/>
      <c r="F57" s="63"/>
      <c r="G57" s="64"/>
      <c r="H57" s="65"/>
      <c r="I57" s="65">
        <f t="shared" si="15"/>
        <v>0</v>
      </c>
      <c r="J57" s="65">
        <f t="shared" si="16"/>
        <v>0</v>
      </c>
      <c r="K57" s="114" t="s">
        <v>400</v>
      </c>
      <c r="L57" s="114"/>
      <c r="M57" s="114"/>
      <c r="N57" s="114"/>
      <c r="O57" s="13"/>
      <c r="P57" s="13"/>
    </row>
    <row r="58" spans="1:16" ht="15.75" hidden="1" customHeight="1" x14ac:dyDescent="0.25">
      <c r="A58" s="136" t="s">
        <v>287</v>
      </c>
      <c r="B58" s="136"/>
      <c r="C58" s="136"/>
      <c r="D58" s="136"/>
      <c r="E58" s="136"/>
      <c r="F58" s="136"/>
      <c r="G58" s="66">
        <f t="shared" ref="G58:I58" si="17">SUM(G55:G57)</f>
        <v>0</v>
      </c>
      <c r="H58" s="66">
        <f t="shared" si="17"/>
        <v>0</v>
      </c>
      <c r="I58" s="66">
        <f t="shared" si="17"/>
        <v>0</v>
      </c>
      <c r="J58" s="66">
        <f>SUM(J55:J57)</f>
        <v>0</v>
      </c>
      <c r="K58" s="132"/>
      <c r="L58" s="132"/>
      <c r="M58" s="132"/>
      <c r="N58" s="132"/>
      <c r="O58" s="132"/>
      <c r="P58" s="132"/>
    </row>
    <row r="59" spans="1:16" s="68" customFormat="1" ht="25.5" hidden="1" customHeight="1" x14ac:dyDescent="0.25">
      <c r="A59" s="67" t="s">
        <v>78</v>
      </c>
      <c r="B59" s="135" t="s">
        <v>67</v>
      </c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</row>
    <row r="60" spans="1:16" ht="45" hidden="1" customHeight="1" x14ac:dyDescent="0.25">
      <c r="A60" s="69" t="s">
        <v>288</v>
      </c>
      <c r="B60" s="14" t="s">
        <v>68</v>
      </c>
      <c r="C60" s="22" t="s">
        <v>14</v>
      </c>
      <c r="D60" s="20">
        <v>10</v>
      </c>
      <c r="E60" s="20"/>
      <c r="F60" s="20"/>
      <c r="G60" s="59"/>
      <c r="H60" s="17"/>
      <c r="I60" s="17">
        <f>H60*0.1</f>
        <v>0</v>
      </c>
      <c r="J60" s="17">
        <f>H60+I60</f>
        <v>0</v>
      </c>
      <c r="K60" s="114" t="s">
        <v>69</v>
      </c>
      <c r="L60" s="114"/>
      <c r="M60" s="114"/>
      <c r="N60" s="114"/>
      <c r="O60" s="44"/>
      <c r="P60" s="44"/>
    </row>
    <row r="61" spans="1:16" ht="51" hidden="1" customHeight="1" x14ac:dyDescent="0.25">
      <c r="A61" s="69" t="s">
        <v>289</v>
      </c>
      <c r="B61" s="14" t="s">
        <v>68</v>
      </c>
      <c r="C61" s="22" t="s">
        <v>14</v>
      </c>
      <c r="D61" s="20">
        <v>15</v>
      </c>
      <c r="E61" s="20"/>
      <c r="F61" s="20"/>
      <c r="G61" s="59"/>
      <c r="H61" s="17"/>
      <c r="I61" s="17">
        <f t="shared" ref="I61:I63" si="18">H61*0.1</f>
        <v>0</v>
      </c>
      <c r="J61" s="17">
        <f t="shared" ref="J61:J63" si="19">H61+I61</f>
        <v>0</v>
      </c>
      <c r="K61" s="114" t="s">
        <v>70</v>
      </c>
      <c r="L61" s="114"/>
      <c r="M61" s="114"/>
      <c r="N61" s="114"/>
      <c r="O61" s="44"/>
      <c r="P61" s="44"/>
    </row>
    <row r="62" spans="1:16" ht="47.25" hidden="1" customHeight="1" x14ac:dyDescent="0.25">
      <c r="A62" s="69" t="s">
        <v>290</v>
      </c>
      <c r="B62" s="14" t="s">
        <v>71</v>
      </c>
      <c r="C62" s="22" t="s">
        <v>14</v>
      </c>
      <c r="D62" s="20">
        <v>100</v>
      </c>
      <c r="E62" s="20"/>
      <c r="F62" s="20"/>
      <c r="G62" s="59"/>
      <c r="H62" s="17"/>
      <c r="I62" s="17">
        <f t="shared" si="18"/>
        <v>0</v>
      </c>
      <c r="J62" s="17">
        <f t="shared" si="19"/>
        <v>0</v>
      </c>
      <c r="K62" s="114" t="s">
        <v>174</v>
      </c>
      <c r="L62" s="114"/>
      <c r="M62" s="114"/>
      <c r="N62" s="114"/>
      <c r="O62" s="44"/>
      <c r="P62" s="44"/>
    </row>
    <row r="63" spans="1:16" ht="30" hidden="1" customHeight="1" x14ac:dyDescent="0.25">
      <c r="A63" s="69" t="s">
        <v>291</v>
      </c>
      <c r="B63" s="14" t="s">
        <v>72</v>
      </c>
      <c r="C63" s="22" t="s">
        <v>14</v>
      </c>
      <c r="D63" s="20">
        <v>1</v>
      </c>
      <c r="E63" s="20"/>
      <c r="F63" s="20"/>
      <c r="G63" s="59"/>
      <c r="H63" s="17"/>
      <c r="I63" s="17">
        <f t="shared" si="18"/>
        <v>0</v>
      </c>
      <c r="J63" s="17">
        <f t="shared" si="19"/>
        <v>0</v>
      </c>
      <c r="K63" s="114" t="s">
        <v>73</v>
      </c>
      <c r="L63" s="114"/>
      <c r="M63" s="114"/>
      <c r="N63" s="114"/>
      <c r="O63" s="44"/>
      <c r="P63" s="44"/>
    </row>
    <row r="64" spans="1:16" hidden="1" x14ac:dyDescent="0.25">
      <c r="A64" s="131" t="s">
        <v>292</v>
      </c>
      <c r="B64" s="131"/>
      <c r="C64" s="131"/>
      <c r="D64" s="131"/>
      <c r="E64" s="131"/>
      <c r="F64" s="131"/>
      <c r="G64" s="17">
        <f t="shared" ref="G64:I64" si="20">SUM(G60:G63)</f>
        <v>0</v>
      </c>
      <c r="H64" s="17">
        <f t="shared" si="20"/>
        <v>0</v>
      </c>
      <c r="I64" s="17">
        <f t="shared" si="20"/>
        <v>0</v>
      </c>
      <c r="J64" s="17">
        <f>SUM(J60:J63)</f>
        <v>0</v>
      </c>
      <c r="K64" s="132"/>
      <c r="L64" s="132"/>
      <c r="M64" s="132"/>
      <c r="N64" s="132"/>
      <c r="O64" s="132"/>
      <c r="P64" s="132"/>
    </row>
    <row r="65" spans="1:16" s="68" customFormat="1" ht="108" hidden="1" customHeight="1" x14ac:dyDescent="0.25">
      <c r="A65" s="67" t="s">
        <v>81</v>
      </c>
      <c r="B65" s="27" t="s">
        <v>75</v>
      </c>
      <c r="C65" s="15" t="s">
        <v>14</v>
      </c>
      <c r="D65" s="20">
        <v>100</v>
      </c>
      <c r="E65" s="109"/>
      <c r="F65" s="109"/>
      <c r="G65" s="110"/>
      <c r="H65" s="17"/>
      <c r="I65" s="17">
        <f>H65*0.1</f>
        <v>0</v>
      </c>
      <c r="J65" s="17">
        <f>H65+I65</f>
        <v>0</v>
      </c>
      <c r="K65" s="129" t="s">
        <v>175</v>
      </c>
      <c r="L65" s="129"/>
      <c r="M65" s="129"/>
      <c r="N65" s="129"/>
      <c r="O65" s="80"/>
      <c r="P65" s="80"/>
    </row>
    <row r="66" spans="1:16" s="68" customFormat="1" ht="129" hidden="1" customHeight="1" x14ac:dyDescent="0.25">
      <c r="A66" s="9" t="s">
        <v>19</v>
      </c>
      <c r="B66" s="9" t="s">
        <v>15</v>
      </c>
      <c r="C66" s="12" t="s">
        <v>2</v>
      </c>
      <c r="D66" s="10" t="s">
        <v>16</v>
      </c>
      <c r="E66" s="11" t="s">
        <v>17</v>
      </c>
      <c r="F66" s="11" t="s">
        <v>18</v>
      </c>
      <c r="G66" s="11" t="s">
        <v>6</v>
      </c>
      <c r="H66" s="11" t="s">
        <v>7</v>
      </c>
      <c r="I66" s="11" t="s">
        <v>134</v>
      </c>
      <c r="J66" s="11" t="s">
        <v>135</v>
      </c>
      <c r="K66" s="120" t="s">
        <v>20</v>
      </c>
      <c r="L66" s="120"/>
      <c r="M66" s="120"/>
      <c r="N66" s="120"/>
      <c r="O66" s="12" t="s">
        <v>136</v>
      </c>
      <c r="P66" s="12" t="s">
        <v>13</v>
      </c>
    </row>
    <row r="67" spans="1:16" ht="15.75" hidden="1" customHeight="1" x14ac:dyDescent="0.25">
      <c r="A67" s="60" t="s">
        <v>83</v>
      </c>
      <c r="B67" s="128" t="s">
        <v>176</v>
      </c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3"/>
    </row>
    <row r="68" spans="1:16" ht="15.75" hidden="1" customHeight="1" x14ac:dyDescent="0.25">
      <c r="A68" s="60" t="s">
        <v>293</v>
      </c>
      <c r="B68" s="135" t="s">
        <v>178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</row>
    <row r="69" spans="1:16" ht="288.75" hidden="1" customHeight="1" x14ac:dyDescent="0.25">
      <c r="A69" s="70" t="s">
        <v>294</v>
      </c>
      <c r="B69" s="14" t="s">
        <v>179</v>
      </c>
      <c r="C69" s="15" t="s">
        <v>137</v>
      </c>
      <c r="D69" s="20">
        <v>15</v>
      </c>
      <c r="E69" s="71"/>
      <c r="F69" s="71"/>
      <c r="G69" s="16"/>
      <c r="H69" s="36"/>
      <c r="I69" s="36">
        <f>H69*0.1</f>
        <v>0</v>
      </c>
      <c r="J69" s="36">
        <f>H69+I69</f>
        <v>0</v>
      </c>
      <c r="K69" s="114" t="s">
        <v>180</v>
      </c>
      <c r="L69" s="114"/>
      <c r="M69" s="114"/>
      <c r="N69" s="114"/>
      <c r="O69" s="72"/>
      <c r="P69" s="33"/>
    </row>
    <row r="70" spans="1:16" ht="16.5" hidden="1" customHeight="1" x14ac:dyDescent="0.25">
      <c r="A70" s="60" t="s">
        <v>295</v>
      </c>
      <c r="B70" s="135" t="s">
        <v>182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</row>
    <row r="71" spans="1:16" ht="138.75" hidden="1" customHeight="1" x14ac:dyDescent="0.25">
      <c r="A71" s="70" t="s">
        <v>296</v>
      </c>
      <c r="B71" s="14" t="s">
        <v>77</v>
      </c>
      <c r="C71" s="15" t="s">
        <v>14</v>
      </c>
      <c r="D71" s="20">
        <v>10</v>
      </c>
      <c r="E71" s="71"/>
      <c r="F71" s="71"/>
      <c r="G71" s="16"/>
      <c r="H71" s="36"/>
      <c r="I71" s="36">
        <f>H71*0.1</f>
        <v>0</v>
      </c>
      <c r="J71" s="36">
        <f>H71+I71</f>
        <v>0</v>
      </c>
      <c r="K71" s="114" t="s">
        <v>183</v>
      </c>
      <c r="L71" s="114"/>
      <c r="M71" s="114"/>
      <c r="N71" s="114"/>
      <c r="O71" s="73"/>
      <c r="P71" s="33"/>
    </row>
    <row r="72" spans="1:16" ht="16.5" hidden="1" customHeight="1" x14ac:dyDescent="0.25">
      <c r="A72" s="141" t="s">
        <v>297</v>
      </c>
      <c r="B72" s="141"/>
      <c r="C72" s="141"/>
      <c r="D72" s="141"/>
      <c r="E72" s="141"/>
      <c r="F72" s="141"/>
      <c r="G72" s="23">
        <f t="shared" ref="G72:I72" si="21">G69+G71</f>
        <v>0</v>
      </c>
      <c r="H72" s="23">
        <f t="shared" si="21"/>
        <v>0</v>
      </c>
      <c r="I72" s="23">
        <f t="shared" si="21"/>
        <v>0</v>
      </c>
      <c r="J72" s="23">
        <f>J69+J71</f>
        <v>0</v>
      </c>
      <c r="K72" s="123"/>
      <c r="L72" s="123"/>
      <c r="M72" s="123"/>
      <c r="N72" s="123"/>
      <c r="O72" s="123"/>
      <c r="P72" s="123"/>
    </row>
    <row r="73" spans="1:16" s="8" customFormat="1" ht="15.75" hidden="1" customHeight="1" x14ac:dyDescent="0.2">
      <c r="A73" s="74" t="s">
        <v>85</v>
      </c>
      <c r="B73" s="134" t="s">
        <v>79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44"/>
      <c r="P73" s="44"/>
    </row>
    <row r="74" spans="1:16" ht="58.5" hidden="1" customHeight="1" x14ac:dyDescent="0.25">
      <c r="A74" s="75" t="s">
        <v>298</v>
      </c>
      <c r="B74" s="76" t="s">
        <v>213</v>
      </c>
      <c r="C74" s="77" t="s">
        <v>14</v>
      </c>
      <c r="D74" s="78">
        <v>30</v>
      </c>
      <c r="E74" s="77"/>
      <c r="F74" s="77"/>
      <c r="G74" s="43"/>
      <c r="H74" s="17"/>
      <c r="I74" s="17">
        <f>H74*0.1</f>
        <v>0</v>
      </c>
      <c r="J74" s="17">
        <f>H74+I74</f>
        <v>0</v>
      </c>
      <c r="K74" s="138" t="s">
        <v>184</v>
      </c>
      <c r="L74" s="138"/>
      <c r="M74" s="138"/>
      <c r="N74" s="138"/>
      <c r="O74" s="44"/>
      <c r="P74" s="44"/>
    </row>
    <row r="75" spans="1:16" s="68" customFormat="1" ht="60" hidden="1" customHeight="1" x14ac:dyDescent="0.25">
      <c r="A75" s="75" t="s">
        <v>299</v>
      </c>
      <c r="B75" s="76" t="s">
        <v>214</v>
      </c>
      <c r="C75" s="77" t="s">
        <v>14</v>
      </c>
      <c r="D75" s="78">
        <v>30</v>
      </c>
      <c r="E75" s="77"/>
      <c r="F75" s="77"/>
      <c r="G75" s="43"/>
      <c r="H75" s="17"/>
      <c r="I75" s="17">
        <f t="shared" ref="I75:I114" si="22">H75*0.1</f>
        <v>0</v>
      </c>
      <c r="J75" s="17">
        <f t="shared" ref="J75:J114" si="23">H75+I75</f>
        <v>0</v>
      </c>
      <c r="K75" s="138" t="s">
        <v>185</v>
      </c>
      <c r="L75" s="138"/>
      <c r="M75" s="138"/>
      <c r="N75" s="138"/>
      <c r="O75" s="80"/>
      <c r="P75" s="80"/>
    </row>
    <row r="76" spans="1:16" ht="66.75" hidden="1" customHeight="1" x14ac:dyDescent="0.25">
      <c r="A76" s="75" t="s">
        <v>300</v>
      </c>
      <c r="B76" s="76" t="s">
        <v>214</v>
      </c>
      <c r="C76" s="77" t="s">
        <v>14</v>
      </c>
      <c r="D76" s="78">
        <v>30</v>
      </c>
      <c r="E76" s="77"/>
      <c r="F76" s="77"/>
      <c r="G76" s="43"/>
      <c r="H76" s="17"/>
      <c r="I76" s="17">
        <f t="shared" si="22"/>
        <v>0</v>
      </c>
      <c r="J76" s="17">
        <f t="shared" si="23"/>
        <v>0</v>
      </c>
      <c r="K76" s="114" t="s">
        <v>186</v>
      </c>
      <c r="L76" s="114"/>
      <c r="M76" s="114"/>
      <c r="N76" s="114"/>
      <c r="O76" s="80"/>
      <c r="P76" s="80"/>
    </row>
    <row r="77" spans="1:16" ht="59.25" hidden="1" customHeight="1" x14ac:dyDescent="0.25">
      <c r="A77" s="75" t="s">
        <v>301</v>
      </c>
      <c r="B77" s="76" t="s">
        <v>214</v>
      </c>
      <c r="C77" s="77" t="s">
        <v>14</v>
      </c>
      <c r="D77" s="78">
        <v>30</v>
      </c>
      <c r="E77" s="77"/>
      <c r="F77" s="77"/>
      <c r="G77" s="43"/>
      <c r="H77" s="17"/>
      <c r="I77" s="17">
        <f t="shared" si="22"/>
        <v>0</v>
      </c>
      <c r="J77" s="17">
        <f t="shared" si="23"/>
        <v>0</v>
      </c>
      <c r="K77" s="114" t="s">
        <v>187</v>
      </c>
      <c r="L77" s="114"/>
      <c r="M77" s="114"/>
      <c r="N77" s="114"/>
      <c r="O77" s="80"/>
      <c r="P77" s="80"/>
    </row>
    <row r="78" spans="1:16" ht="60" hidden="1" customHeight="1" x14ac:dyDescent="0.25">
      <c r="A78" s="75" t="s">
        <v>302</v>
      </c>
      <c r="B78" s="76" t="s">
        <v>214</v>
      </c>
      <c r="C78" s="77" t="s">
        <v>14</v>
      </c>
      <c r="D78" s="78">
        <v>30</v>
      </c>
      <c r="E78" s="77"/>
      <c r="F78" s="77"/>
      <c r="G78" s="43"/>
      <c r="H78" s="17"/>
      <c r="I78" s="17">
        <f t="shared" si="22"/>
        <v>0</v>
      </c>
      <c r="J78" s="17">
        <f t="shared" si="23"/>
        <v>0</v>
      </c>
      <c r="K78" s="114" t="s">
        <v>188</v>
      </c>
      <c r="L78" s="114"/>
      <c r="M78" s="114"/>
      <c r="N78" s="114"/>
      <c r="O78" s="80"/>
      <c r="P78" s="80"/>
    </row>
    <row r="79" spans="1:16" ht="59.25" hidden="1" customHeight="1" x14ac:dyDescent="0.25">
      <c r="A79" s="75" t="s">
        <v>303</v>
      </c>
      <c r="B79" s="76" t="s">
        <v>214</v>
      </c>
      <c r="C79" s="77" t="s">
        <v>14</v>
      </c>
      <c r="D79" s="78">
        <v>30</v>
      </c>
      <c r="E79" s="77"/>
      <c r="F79" s="77"/>
      <c r="G79" s="43"/>
      <c r="H79" s="17"/>
      <c r="I79" s="17">
        <f t="shared" si="22"/>
        <v>0</v>
      </c>
      <c r="J79" s="17">
        <f t="shared" si="23"/>
        <v>0</v>
      </c>
      <c r="K79" s="114" t="s">
        <v>189</v>
      </c>
      <c r="L79" s="114"/>
      <c r="M79" s="114"/>
      <c r="N79" s="114"/>
      <c r="O79" s="80"/>
      <c r="P79" s="80"/>
    </row>
    <row r="80" spans="1:16" ht="60.75" hidden="1" customHeight="1" x14ac:dyDescent="0.25">
      <c r="A80" s="75" t="s">
        <v>304</v>
      </c>
      <c r="B80" s="76" t="s">
        <v>214</v>
      </c>
      <c r="C80" s="77" t="s">
        <v>14</v>
      </c>
      <c r="D80" s="78">
        <v>30</v>
      </c>
      <c r="E80" s="77"/>
      <c r="F80" s="77"/>
      <c r="G80" s="43"/>
      <c r="H80" s="17"/>
      <c r="I80" s="17">
        <f t="shared" si="22"/>
        <v>0</v>
      </c>
      <c r="J80" s="17">
        <f t="shared" si="23"/>
        <v>0</v>
      </c>
      <c r="K80" s="114" t="s">
        <v>190</v>
      </c>
      <c r="L80" s="114"/>
      <c r="M80" s="114"/>
      <c r="N80" s="114"/>
      <c r="O80" s="80"/>
      <c r="P80" s="80"/>
    </row>
    <row r="81" spans="1:16" ht="59.25" hidden="1" customHeight="1" x14ac:dyDescent="0.25">
      <c r="A81" s="75" t="s">
        <v>305</v>
      </c>
      <c r="B81" s="76" t="s">
        <v>214</v>
      </c>
      <c r="C81" s="77" t="s">
        <v>14</v>
      </c>
      <c r="D81" s="78">
        <v>20</v>
      </c>
      <c r="E81" s="77"/>
      <c r="F81" s="77"/>
      <c r="G81" s="43"/>
      <c r="H81" s="17"/>
      <c r="I81" s="17">
        <f t="shared" si="22"/>
        <v>0</v>
      </c>
      <c r="J81" s="17">
        <f t="shared" si="23"/>
        <v>0</v>
      </c>
      <c r="K81" s="114" t="s">
        <v>191</v>
      </c>
      <c r="L81" s="114"/>
      <c r="M81" s="114"/>
      <c r="N81" s="114"/>
      <c r="O81" s="80"/>
      <c r="P81" s="80"/>
    </row>
    <row r="82" spans="1:16" ht="60" hidden="1" customHeight="1" x14ac:dyDescent="0.25">
      <c r="A82" s="75" t="s">
        <v>306</v>
      </c>
      <c r="B82" s="76" t="s">
        <v>214</v>
      </c>
      <c r="C82" s="77" t="s">
        <v>14</v>
      </c>
      <c r="D82" s="78">
        <v>20</v>
      </c>
      <c r="E82" s="77"/>
      <c r="F82" s="77"/>
      <c r="G82" s="43"/>
      <c r="H82" s="17"/>
      <c r="I82" s="17">
        <f t="shared" si="22"/>
        <v>0</v>
      </c>
      <c r="J82" s="17">
        <f t="shared" si="23"/>
        <v>0</v>
      </c>
      <c r="K82" s="114" t="s">
        <v>192</v>
      </c>
      <c r="L82" s="114"/>
      <c r="M82" s="114"/>
      <c r="N82" s="114"/>
      <c r="O82" s="80"/>
      <c r="P82" s="80"/>
    </row>
    <row r="83" spans="1:16" ht="63" hidden="1" customHeight="1" x14ac:dyDescent="0.25">
      <c r="A83" s="75" t="s">
        <v>307</v>
      </c>
      <c r="B83" s="76" t="s">
        <v>214</v>
      </c>
      <c r="C83" s="77" t="s">
        <v>14</v>
      </c>
      <c r="D83" s="78">
        <v>20</v>
      </c>
      <c r="E83" s="77"/>
      <c r="F83" s="77"/>
      <c r="G83" s="43"/>
      <c r="H83" s="17"/>
      <c r="I83" s="17">
        <f t="shared" si="22"/>
        <v>0</v>
      </c>
      <c r="J83" s="17">
        <f t="shared" si="23"/>
        <v>0</v>
      </c>
      <c r="K83" s="114" t="s">
        <v>193</v>
      </c>
      <c r="L83" s="114"/>
      <c r="M83" s="114"/>
      <c r="N83" s="114"/>
      <c r="O83" s="80"/>
      <c r="P83" s="80"/>
    </row>
    <row r="84" spans="1:16" ht="63.75" hidden="1" customHeight="1" x14ac:dyDescent="0.25">
      <c r="A84" s="75" t="s">
        <v>308</v>
      </c>
      <c r="B84" s="76" t="s">
        <v>214</v>
      </c>
      <c r="C84" s="77" t="s">
        <v>14</v>
      </c>
      <c r="D84" s="78">
        <v>20</v>
      </c>
      <c r="E84" s="77"/>
      <c r="F84" s="77"/>
      <c r="G84" s="43"/>
      <c r="H84" s="17"/>
      <c r="I84" s="17">
        <f t="shared" si="22"/>
        <v>0</v>
      </c>
      <c r="J84" s="17">
        <f t="shared" si="23"/>
        <v>0</v>
      </c>
      <c r="K84" s="114" t="s">
        <v>194</v>
      </c>
      <c r="L84" s="114"/>
      <c r="M84" s="114"/>
      <c r="N84" s="114"/>
      <c r="O84" s="80"/>
      <c r="P84" s="80"/>
    </row>
    <row r="85" spans="1:16" ht="59.25" hidden="1" customHeight="1" x14ac:dyDescent="0.25">
      <c r="A85" s="75" t="s">
        <v>309</v>
      </c>
      <c r="B85" s="76" t="s">
        <v>214</v>
      </c>
      <c r="C85" s="77" t="s">
        <v>14</v>
      </c>
      <c r="D85" s="78">
        <v>20</v>
      </c>
      <c r="E85" s="77"/>
      <c r="F85" s="77"/>
      <c r="G85" s="43"/>
      <c r="H85" s="17"/>
      <c r="I85" s="17">
        <f t="shared" si="22"/>
        <v>0</v>
      </c>
      <c r="J85" s="17">
        <f t="shared" si="23"/>
        <v>0</v>
      </c>
      <c r="K85" s="114" t="s">
        <v>195</v>
      </c>
      <c r="L85" s="114"/>
      <c r="M85" s="114"/>
      <c r="N85" s="114"/>
      <c r="O85" s="80"/>
      <c r="P85" s="80"/>
    </row>
    <row r="86" spans="1:16" ht="61.5" hidden="1" customHeight="1" x14ac:dyDescent="0.25">
      <c r="A86" s="75" t="s">
        <v>310</v>
      </c>
      <c r="B86" s="76" t="s">
        <v>214</v>
      </c>
      <c r="C86" s="77" t="s">
        <v>14</v>
      </c>
      <c r="D86" s="78">
        <v>10</v>
      </c>
      <c r="E86" s="77"/>
      <c r="F86" s="77"/>
      <c r="G86" s="43"/>
      <c r="H86" s="17"/>
      <c r="I86" s="17">
        <f t="shared" si="22"/>
        <v>0</v>
      </c>
      <c r="J86" s="17">
        <f t="shared" si="23"/>
        <v>0</v>
      </c>
      <c r="K86" s="114" t="s">
        <v>196</v>
      </c>
      <c r="L86" s="114"/>
      <c r="M86" s="114"/>
      <c r="N86" s="114"/>
      <c r="O86" s="80"/>
      <c r="P86" s="80"/>
    </row>
    <row r="87" spans="1:16" ht="60" hidden="1" customHeight="1" x14ac:dyDescent="0.25">
      <c r="A87" s="75" t="s">
        <v>311</v>
      </c>
      <c r="B87" s="76" t="s">
        <v>215</v>
      </c>
      <c r="C87" s="77" t="s">
        <v>14</v>
      </c>
      <c r="D87" s="78">
        <v>10</v>
      </c>
      <c r="E87" s="77"/>
      <c r="F87" s="77"/>
      <c r="G87" s="43"/>
      <c r="H87" s="17"/>
      <c r="I87" s="17">
        <f t="shared" si="22"/>
        <v>0</v>
      </c>
      <c r="J87" s="17">
        <f t="shared" si="23"/>
        <v>0</v>
      </c>
      <c r="K87" s="114" t="s">
        <v>197</v>
      </c>
      <c r="L87" s="114"/>
      <c r="M87" s="114"/>
      <c r="N87" s="114"/>
      <c r="O87" s="80"/>
      <c r="P87" s="80"/>
    </row>
    <row r="88" spans="1:16" ht="45.75" hidden="1" customHeight="1" x14ac:dyDescent="0.25">
      <c r="A88" s="75" t="s">
        <v>312</v>
      </c>
      <c r="B88" s="76" t="s">
        <v>215</v>
      </c>
      <c r="C88" s="77" t="s">
        <v>14</v>
      </c>
      <c r="D88" s="78">
        <v>30</v>
      </c>
      <c r="E88" s="77"/>
      <c r="F88" s="77"/>
      <c r="G88" s="43"/>
      <c r="H88" s="17"/>
      <c r="I88" s="17">
        <f t="shared" si="22"/>
        <v>0</v>
      </c>
      <c r="J88" s="17">
        <f t="shared" si="23"/>
        <v>0</v>
      </c>
      <c r="K88" s="114" t="s">
        <v>198</v>
      </c>
      <c r="L88" s="114"/>
      <c r="M88" s="114"/>
      <c r="N88" s="114"/>
      <c r="O88" s="80"/>
      <c r="P88" s="80"/>
    </row>
    <row r="89" spans="1:16" ht="44.25" hidden="1" customHeight="1" x14ac:dyDescent="0.25">
      <c r="A89" s="75" t="s">
        <v>313</v>
      </c>
      <c r="B89" s="76" t="s">
        <v>215</v>
      </c>
      <c r="C89" s="77" t="s">
        <v>14</v>
      </c>
      <c r="D89" s="78">
        <v>30</v>
      </c>
      <c r="E89" s="77"/>
      <c r="F89" s="77"/>
      <c r="G89" s="43"/>
      <c r="H89" s="17"/>
      <c r="I89" s="17">
        <f t="shared" si="22"/>
        <v>0</v>
      </c>
      <c r="J89" s="17">
        <f t="shared" si="23"/>
        <v>0</v>
      </c>
      <c r="K89" s="114" t="s">
        <v>199</v>
      </c>
      <c r="L89" s="114"/>
      <c r="M89" s="114"/>
      <c r="N89" s="114"/>
      <c r="O89" s="80"/>
      <c r="P89" s="80"/>
    </row>
    <row r="90" spans="1:16" ht="45.75" hidden="1" customHeight="1" x14ac:dyDescent="0.25">
      <c r="A90" s="75" t="s">
        <v>314</v>
      </c>
      <c r="B90" s="76" t="s">
        <v>215</v>
      </c>
      <c r="C90" s="77" t="s">
        <v>14</v>
      </c>
      <c r="D90" s="78">
        <v>30</v>
      </c>
      <c r="E90" s="77"/>
      <c r="F90" s="77"/>
      <c r="G90" s="43"/>
      <c r="H90" s="17"/>
      <c r="I90" s="17">
        <f t="shared" si="22"/>
        <v>0</v>
      </c>
      <c r="J90" s="17">
        <f t="shared" si="23"/>
        <v>0</v>
      </c>
      <c r="K90" s="114" t="s">
        <v>200</v>
      </c>
      <c r="L90" s="114"/>
      <c r="M90" s="114"/>
      <c r="N90" s="114"/>
      <c r="O90" s="80"/>
      <c r="P90" s="80"/>
    </row>
    <row r="91" spans="1:16" ht="48" hidden="1" customHeight="1" x14ac:dyDescent="0.25">
      <c r="A91" s="75" t="s">
        <v>315</v>
      </c>
      <c r="B91" s="76" t="s">
        <v>215</v>
      </c>
      <c r="C91" s="77" t="s">
        <v>14</v>
      </c>
      <c r="D91" s="78">
        <v>30</v>
      </c>
      <c r="E91" s="77"/>
      <c r="F91" s="77"/>
      <c r="G91" s="43"/>
      <c r="H91" s="17"/>
      <c r="I91" s="17">
        <f t="shared" si="22"/>
        <v>0</v>
      </c>
      <c r="J91" s="17">
        <f t="shared" si="23"/>
        <v>0</v>
      </c>
      <c r="K91" s="114" t="s">
        <v>201</v>
      </c>
      <c r="L91" s="114"/>
      <c r="M91" s="114"/>
      <c r="N91" s="114"/>
      <c r="O91" s="80"/>
      <c r="P91" s="80"/>
    </row>
    <row r="92" spans="1:16" ht="45.75" hidden="1" customHeight="1" x14ac:dyDescent="0.25">
      <c r="A92" s="75" t="s">
        <v>316</v>
      </c>
      <c r="B92" s="76" t="s">
        <v>215</v>
      </c>
      <c r="C92" s="77" t="s">
        <v>14</v>
      </c>
      <c r="D92" s="78">
        <v>20</v>
      </c>
      <c r="E92" s="77"/>
      <c r="F92" s="77"/>
      <c r="G92" s="43"/>
      <c r="H92" s="17"/>
      <c r="I92" s="17">
        <f t="shared" si="22"/>
        <v>0</v>
      </c>
      <c r="J92" s="17">
        <f t="shared" si="23"/>
        <v>0</v>
      </c>
      <c r="K92" s="114" t="s">
        <v>202</v>
      </c>
      <c r="L92" s="114"/>
      <c r="M92" s="114"/>
      <c r="N92" s="114"/>
      <c r="O92" s="80"/>
      <c r="P92" s="80"/>
    </row>
    <row r="93" spans="1:16" ht="45.75" hidden="1" customHeight="1" x14ac:dyDescent="0.25">
      <c r="A93" s="75" t="s">
        <v>317</v>
      </c>
      <c r="B93" s="76" t="s">
        <v>215</v>
      </c>
      <c r="C93" s="77" t="s">
        <v>14</v>
      </c>
      <c r="D93" s="78">
        <v>20</v>
      </c>
      <c r="E93" s="77"/>
      <c r="F93" s="77"/>
      <c r="G93" s="43"/>
      <c r="H93" s="17"/>
      <c r="I93" s="17">
        <f t="shared" si="22"/>
        <v>0</v>
      </c>
      <c r="J93" s="17">
        <f t="shared" si="23"/>
        <v>0</v>
      </c>
      <c r="K93" s="114" t="s">
        <v>203</v>
      </c>
      <c r="L93" s="114"/>
      <c r="M93" s="114"/>
      <c r="N93" s="114"/>
      <c r="O93" s="80"/>
      <c r="P93" s="80"/>
    </row>
    <row r="94" spans="1:16" ht="47.25" hidden="1" customHeight="1" x14ac:dyDescent="0.25">
      <c r="A94" s="75" t="s">
        <v>318</v>
      </c>
      <c r="B94" s="76" t="s">
        <v>215</v>
      </c>
      <c r="C94" s="77" t="s">
        <v>14</v>
      </c>
      <c r="D94" s="78">
        <v>20</v>
      </c>
      <c r="E94" s="77"/>
      <c r="F94" s="77"/>
      <c r="G94" s="43"/>
      <c r="H94" s="17"/>
      <c r="I94" s="17">
        <f t="shared" si="22"/>
        <v>0</v>
      </c>
      <c r="J94" s="17">
        <f t="shared" si="23"/>
        <v>0</v>
      </c>
      <c r="K94" s="114" t="s">
        <v>204</v>
      </c>
      <c r="L94" s="114"/>
      <c r="M94" s="114"/>
      <c r="N94" s="114"/>
      <c r="O94" s="80"/>
      <c r="P94" s="80"/>
    </row>
    <row r="95" spans="1:16" ht="46.5" hidden="1" customHeight="1" x14ac:dyDescent="0.25">
      <c r="A95" s="75" t="s">
        <v>319</v>
      </c>
      <c r="B95" s="76" t="s">
        <v>216</v>
      </c>
      <c r="C95" s="77" t="s">
        <v>14</v>
      </c>
      <c r="D95" s="78">
        <v>5</v>
      </c>
      <c r="E95" s="77"/>
      <c r="F95" s="77"/>
      <c r="G95" s="43"/>
      <c r="H95" s="17"/>
      <c r="I95" s="17">
        <f t="shared" si="22"/>
        <v>0</v>
      </c>
      <c r="J95" s="17">
        <f t="shared" si="23"/>
        <v>0</v>
      </c>
      <c r="K95" s="114" t="s">
        <v>205</v>
      </c>
      <c r="L95" s="114"/>
      <c r="M95" s="114"/>
      <c r="N95" s="114"/>
      <c r="O95" s="80"/>
      <c r="P95" s="80"/>
    </row>
    <row r="96" spans="1:16" ht="46.5" hidden="1" customHeight="1" x14ac:dyDescent="0.25">
      <c r="A96" s="75" t="s">
        <v>320</v>
      </c>
      <c r="B96" s="76" t="s">
        <v>216</v>
      </c>
      <c r="C96" s="77" t="s">
        <v>14</v>
      </c>
      <c r="D96" s="78">
        <v>5</v>
      </c>
      <c r="E96" s="77"/>
      <c r="F96" s="77"/>
      <c r="G96" s="43"/>
      <c r="H96" s="17"/>
      <c r="I96" s="17">
        <f t="shared" si="22"/>
        <v>0</v>
      </c>
      <c r="J96" s="17">
        <f t="shared" si="23"/>
        <v>0</v>
      </c>
      <c r="K96" s="114" t="s">
        <v>206</v>
      </c>
      <c r="L96" s="114"/>
      <c r="M96" s="114"/>
      <c r="N96" s="114"/>
      <c r="O96" s="80"/>
      <c r="P96" s="80"/>
    </row>
    <row r="97" spans="1:16" ht="46.5" hidden="1" customHeight="1" x14ac:dyDescent="0.25">
      <c r="A97" s="75" t="s">
        <v>321</v>
      </c>
      <c r="B97" s="76" t="s">
        <v>216</v>
      </c>
      <c r="C97" s="77" t="s">
        <v>14</v>
      </c>
      <c r="D97" s="78">
        <v>5</v>
      </c>
      <c r="E97" s="77"/>
      <c r="F97" s="77"/>
      <c r="G97" s="43"/>
      <c r="H97" s="17"/>
      <c r="I97" s="17">
        <f t="shared" si="22"/>
        <v>0</v>
      </c>
      <c r="J97" s="17">
        <f t="shared" si="23"/>
        <v>0</v>
      </c>
      <c r="K97" s="114" t="s">
        <v>207</v>
      </c>
      <c r="L97" s="114"/>
      <c r="M97" s="114"/>
      <c r="N97" s="114"/>
      <c r="O97" s="80"/>
      <c r="P97" s="80"/>
    </row>
    <row r="98" spans="1:16" ht="47.25" hidden="1" customHeight="1" x14ac:dyDescent="0.25">
      <c r="A98" s="75" t="s">
        <v>322</v>
      </c>
      <c r="B98" s="76" t="s">
        <v>216</v>
      </c>
      <c r="C98" s="77" t="s">
        <v>14</v>
      </c>
      <c r="D98" s="78">
        <v>5</v>
      </c>
      <c r="E98" s="77"/>
      <c r="F98" s="77"/>
      <c r="G98" s="43"/>
      <c r="H98" s="17"/>
      <c r="I98" s="17">
        <f t="shared" si="22"/>
        <v>0</v>
      </c>
      <c r="J98" s="17">
        <f t="shared" si="23"/>
        <v>0</v>
      </c>
      <c r="K98" s="114" t="s">
        <v>208</v>
      </c>
      <c r="L98" s="114"/>
      <c r="M98" s="114"/>
      <c r="N98" s="114"/>
      <c r="O98" s="80"/>
      <c r="P98" s="80"/>
    </row>
    <row r="99" spans="1:16" ht="46.5" hidden="1" customHeight="1" x14ac:dyDescent="0.25">
      <c r="A99" s="75" t="s">
        <v>323</v>
      </c>
      <c r="B99" s="76" t="s">
        <v>216</v>
      </c>
      <c r="C99" s="77" t="s">
        <v>14</v>
      </c>
      <c r="D99" s="78">
        <v>5</v>
      </c>
      <c r="E99" s="77"/>
      <c r="F99" s="77"/>
      <c r="G99" s="43"/>
      <c r="H99" s="17"/>
      <c r="I99" s="17">
        <f t="shared" si="22"/>
        <v>0</v>
      </c>
      <c r="J99" s="17">
        <f t="shared" si="23"/>
        <v>0</v>
      </c>
      <c r="K99" s="114" t="s">
        <v>209</v>
      </c>
      <c r="L99" s="114"/>
      <c r="M99" s="114"/>
      <c r="N99" s="114"/>
      <c r="O99" s="80"/>
      <c r="P99" s="80"/>
    </row>
    <row r="100" spans="1:16" ht="46.5" hidden="1" customHeight="1" x14ac:dyDescent="0.25">
      <c r="A100" s="75" t="s">
        <v>324</v>
      </c>
      <c r="B100" s="76" t="s">
        <v>216</v>
      </c>
      <c r="C100" s="77" t="s">
        <v>14</v>
      </c>
      <c r="D100" s="78">
        <v>5</v>
      </c>
      <c r="E100" s="77"/>
      <c r="F100" s="77"/>
      <c r="G100" s="43"/>
      <c r="H100" s="17"/>
      <c r="I100" s="17">
        <f t="shared" si="22"/>
        <v>0</v>
      </c>
      <c r="J100" s="17">
        <f t="shared" si="23"/>
        <v>0</v>
      </c>
      <c r="K100" s="114" t="s">
        <v>210</v>
      </c>
      <c r="L100" s="114"/>
      <c r="M100" s="114"/>
      <c r="N100" s="114"/>
      <c r="O100" s="80"/>
      <c r="P100" s="80"/>
    </row>
    <row r="101" spans="1:16" ht="45" hidden="1" customHeight="1" x14ac:dyDescent="0.25">
      <c r="A101" s="75" t="s">
        <v>325</v>
      </c>
      <c r="B101" s="76" t="s">
        <v>216</v>
      </c>
      <c r="C101" s="77" t="s">
        <v>14</v>
      </c>
      <c r="D101" s="78">
        <v>5</v>
      </c>
      <c r="E101" s="77"/>
      <c r="F101" s="77"/>
      <c r="G101" s="43"/>
      <c r="H101" s="17"/>
      <c r="I101" s="17">
        <f t="shared" si="22"/>
        <v>0</v>
      </c>
      <c r="J101" s="17">
        <f t="shared" si="23"/>
        <v>0</v>
      </c>
      <c r="K101" s="114" t="s">
        <v>211</v>
      </c>
      <c r="L101" s="114"/>
      <c r="M101" s="114"/>
      <c r="N101" s="114"/>
      <c r="O101" s="80"/>
      <c r="P101" s="80"/>
    </row>
    <row r="102" spans="1:16" ht="47.25" hidden="1" customHeight="1" x14ac:dyDescent="0.25">
      <c r="A102" s="75" t="s">
        <v>326</v>
      </c>
      <c r="B102" s="76" t="s">
        <v>216</v>
      </c>
      <c r="C102" s="77" t="s">
        <v>14</v>
      </c>
      <c r="D102" s="78">
        <v>5</v>
      </c>
      <c r="E102" s="77"/>
      <c r="F102" s="77"/>
      <c r="G102" s="43"/>
      <c r="H102" s="17"/>
      <c r="I102" s="17">
        <f t="shared" si="22"/>
        <v>0</v>
      </c>
      <c r="J102" s="17">
        <f t="shared" si="23"/>
        <v>0</v>
      </c>
      <c r="K102" s="114" t="s">
        <v>212</v>
      </c>
      <c r="L102" s="114"/>
      <c r="M102" s="114"/>
      <c r="N102" s="114"/>
      <c r="O102" s="80"/>
      <c r="P102" s="80"/>
    </row>
    <row r="103" spans="1:16" ht="45" hidden="1" customHeight="1" x14ac:dyDescent="0.25">
      <c r="A103" s="75" t="s">
        <v>327</v>
      </c>
      <c r="B103" s="76" t="s">
        <v>215</v>
      </c>
      <c r="C103" s="77" t="s">
        <v>14</v>
      </c>
      <c r="D103" s="78">
        <v>5</v>
      </c>
      <c r="E103" s="77"/>
      <c r="F103" s="77"/>
      <c r="G103" s="43"/>
      <c r="H103" s="17"/>
      <c r="I103" s="17">
        <f t="shared" si="22"/>
        <v>0</v>
      </c>
      <c r="J103" s="17">
        <f t="shared" si="23"/>
        <v>0</v>
      </c>
      <c r="K103" s="114" t="s">
        <v>205</v>
      </c>
      <c r="L103" s="114"/>
      <c r="M103" s="114"/>
      <c r="N103" s="114"/>
      <c r="O103" s="80"/>
      <c r="P103" s="80"/>
    </row>
    <row r="104" spans="1:16" ht="43.5" hidden="1" customHeight="1" x14ac:dyDescent="0.25">
      <c r="A104" s="75" t="s">
        <v>328</v>
      </c>
      <c r="B104" s="76" t="s">
        <v>215</v>
      </c>
      <c r="C104" s="77" t="s">
        <v>14</v>
      </c>
      <c r="D104" s="78">
        <v>5</v>
      </c>
      <c r="E104" s="77"/>
      <c r="F104" s="77"/>
      <c r="G104" s="43"/>
      <c r="H104" s="17"/>
      <c r="I104" s="17">
        <f t="shared" si="22"/>
        <v>0</v>
      </c>
      <c r="J104" s="17">
        <f t="shared" si="23"/>
        <v>0</v>
      </c>
      <c r="K104" s="114" t="s">
        <v>206</v>
      </c>
      <c r="L104" s="114"/>
      <c r="M104" s="114"/>
      <c r="N104" s="114"/>
      <c r="O104" s="80"/>
      <c r="P104" s="80"/>
    </row>
    <row r="105" spans="1:16" ht="44.25" hidden="1" customHeight="1" x14ac:dyDescent="0.25">
      <c r="A105" s="75" t="s">
        <v>329</v>
      </c>
      <c r="B105" s="76" t="s">
        <v>215</v>
      </c>
      <c r="C105" s="77" t="s">
        <v>14</v>
      </c>
      <c r="D105" s="78">
        <v>5</v>
      </c>
      <c r="E105" s="77"/>
      <c r="F105" s="77"/>
      <c r="G105" s="43"/>
      <c r="H105" s="17"/>
      <c r="I105" s="17">
        <f t="shared" si="22"/>
        <v>0</v>
      </c>
      <c r="J105" s="17">
        <f t="shared" si="23"/>
        <v>0</v>
      </c>
      <c r="K105" s="114" t="s">
        <v>207</v>
      </c>
      <c r="L105" s="114"/>
      <c r="M105" s="114"/>
      <c r="N105" s="114"/>
      <c r="O105" s="80"/>
      <c r="P105" s="80"/>
    </row>
    <row r="106" spans="1:16" ht="47.25" hidden="1" customHeight="1" x14ac:dyDescent="0.25">
      <c r="A106" s="75" t="s">
        <v>330</v>
      </c>
      <c r="B106" s="76" t="s">
        <v>215</v>
      </c>
      <c r="C106" s="77" t="s">
        <v>14</v>
      </c>
      <c r="D106" s="78">
        <v>5</v>
      </c>
      <c r="E106" s="77"/>
      <c r="F106" s="77"/>
      <c r="G106" s="43"/>
      <c r="H106" s="17"/>
      <c r="I106" s="17">
        <f t="shared" si="22"/>
        <v>0</v>
      </c>
      <c r="J106" s="17">
        <f t="shared" si="23"/>
        <v>0</v>
      </c>
      <c r="K106" s="114" t="s">
        <v>208</v>
      </c>
      <c r="L106" s="114"/>
      <c r="M106" s="114"/>
      <c r="N106" s="114"/>
      <c r="O106" s="80"/>
      <c r="P106" s="80"/>
    </row>
    <row r="107" spans="1:16" ht="47.25" hidden="1" customHeight="1" x14ac:dyDescent="0.25">
      <c r="A107" s="75" t="s">
        <v>331</v>
      </c>
      <c r="B107" s="76" t="s">
        <v>215</v>
      </c>
      <c r="C107" s="77" t="s">
        <v>14</v>
      </c>
      <c r="D107" s="78">
        <v>5</v>
      </c>
      <c r="E107" s="77"/>
      <c r="F107" s="77"/>
      <c r="G107" s="43"/>
      <c r="H107" s="17"/>
      <c r="I107" s="17">
        <f t="shared" si="22"/>
        <v>0</v>
      </c>
      <c r="J107" s="17">
        <f t="shared" si="23"/>
        <v>0</v>
      </c>
      <c r="K107" s="114" t="s">
        <v>209</v>
      </c>
      <c r="L107" s="114"/>
      <c r="M107" s="114"/>
      <c r="N107" s="114"/>
      <c r="O107" s="80"/>
      <c r="P107" s="80"/>
    </row>
    <row r="108" spans="1:16" ht="48" hidden="1" customHeight="1" x14ac:dyDescent="0.25">
      <c r="A108" s="75" t="s">
        <v>332</v>
      </c>
      <c r="B108" s="76" t="s">
        <v>215</v>
      </c>
      <c r="C108" s="77" t="s">
        <v>14</v>
      </c>
      <c r="D108" s="78">
        <v>5</v>
      </c>
      <c r="E108" s="77"/>
      <c r="F108" s="77"/>
      <c r="G108" s="43"/>
      <c r="H108" s="17"/>
      <c r="I108" s="17">
        <f t="shared" si="22"/>
        <v>0</v>
      </c>
      <c r="J108" s="17">
        <f t="shared" si="23"/>
        <v>0</v>
      </c>
      <c r="K108" s="114" t="s">
        <v>210</v>
      </c>
      <c r="L108" s="114"/>
      <c r="M108" s="114"/>
      <c r="N108" s="114"/>
      <c r="O108" s="80"/>
      <c r="P108" s="80"/>
    </row>
    <row r="109" spans="1:16" ht="48" hidden="1" customHeight="1" x14ac:dyDescent="0.25">
      <c r="A109" s="75" t="s">
        <v>333</v>
      </c>
      <c r="B109" s="76" t="s">
        <v>215</v>
      </c>
      <c r="C109" s="77" t="s">
        <v>14</v>
      </c>
      <c r="D109" s="78">
        <v>5</v>
      </c>
      <c r="E109" s="77"/>
      <c r="F109" s="77"/>
      <c r="G109" s="43"/>
      <c r="H109" s="17"/>
      <c r="I109" s="17">
        <f t="shared" si="22"/>
        <v>0</v>
      </c>
      <c r="J109" s="17">
        <f t="shared" si="23"/>
        <v>0</v>
      </c>
      <c r="K109" s="114" t="s">
        <v>211</v>
      </c>
      <c r="L109" s="114"/>
      <c r="M109" s="114"/>
      <c r="N109" s="114"/>
      <c r="O109" s="80"/>
      <c r="P109" s="80"/>
    </row>
    <row r="110" spans="1:16" ht="46.5" hidden="1" customHeight="1" x14ac:dyDescent="0.25">
      <c r="A110" s="75" t="s">
        <v>334</v>
      </c>
      <c r="B110" s="76" t="s">
        <v>215</v>
      </c>
      <c r="C110" s="77" t="s">
        <v>14</v>
      </c>
      <c r="D110" s="78">
        <v>5</v>
      </c>
      <c r="E110" s="77"/>
      <c r="F110" s="77"/>
      <c r="G110" s="43"/>
      <c r="H110" s="17"/>
      <c r="I110" s="17">
        <f t="shared" si="22"/>
        <v>0</v>
      </c>
      <c r="J110" s="17">
        <f t="shared" si="23"/>
        <v>0</v>
      </c>
      <c r="K110" s="114" t="s">
        <v>212</v>
      </c>
      <c r="L110" s="114"/>
      <c r="M110" s="114"/>
      <c r="N110" s="114"/>
      <c r="O110" s="80"/>
      <c r="P110" s="80"/>
    </row>
    <row r="111" spans="1:16" ht="29.25" hidden="1" customHeight="1" x14ac:dyDescent="0.25">
      <c r="A111" s="75" t="s">
        <v>335</v>
      </c>
      <c r="B111" s="79" t="s">
        <v>80</v>
      </c>
      <c r="C111" s="77" t="s">
        <v>14</v>
      </c>
      <c r="D111" s="78">
        <v>50</v>
      </c>
      <c r="E111" s="77"/>
      <c r="F111" s="77"/>
      <c r="G111" s="43"/>
      <c r="H111" s="17"/>
      <c r="I111" s="17">
        <f t="shared" si="22"/>
        <v>0</v>
      </c>
      <c r="J111" s="17">
        <f t="shared" si="23"/>
        <v>0</v>
      </c>
      <c r="K111" s="114" t="s">
        <v>395</v>
      </c>
      <c r="L111" s="114"/>
      <c r="M111" s="114"/>
      <c r="N111" s="114"/>
      <c r="O111" s="80"/>
      <c r="P111" s="80"/>
    </row>
    <row r="112" spans="1:16" ht="31.5" hidden="1" customHeight="1" x14ac:dyDescent="0.25">
      <c r="A112" s="75" t="s">
        <v>336</v>
      </c>
      <c r="B112" s="79" t="s">
        <v>80</v>
      </c>
      <c r="C112" s="77" t="s">
        <v>14</v>
      </c>
      <c r="D112" s="78">
        <v>60</v>
      </c>
      <c r="E112" s="77"/>
      <c r="F112" s="77"/>
      <c r="G112" s="43"/>
      <c r="H112" s="17"/>
      <c r="I112" s="17">
        <f t="shared" si="22"/>
        <v>0</v>
      </c>
      <c r="J112" s="17">
        <f t="shared" si="23"/>
        <v>0</v>
      </c>
      <c r="K112" s="114" t="s">
        <v>217</v>
      </c>
      <c r="L112" s="114"/>
      <c r="M112" s="114"/>
      <c r="N112" s="114"/>
      <c r="O112" s="80"/>
      <c r="P112" s="80"/>
    </row>
    <row r="113" spans="1:16" ht="32.25" hidden="1" customHeight="1" x14ac:dyDescent="0.25">
      <c r="A113" s="75" t="s">
        <v>337</v>
      </c>
      <c r="B113" s="79" t="s">
        <v>80</v>
      </c>
      <c r="C113" s="77" t="s">
        <v>14</v>
      </c>
      <c r="D113" s="78">
        <v>50</v>
      </c>
      <c r="E113" s="77"/>
      <c r="F113" s="77"/>
      <c r="G113" s="43"/>
      <c r="H113" s="17"/>
      <c r="I113" s="17">
        <f t="shared" si="22"/>
        <v>0</v>
      </c>
      <c r="J113" s="17">
        <f t="shared" si="23"/>
        <v>0</v>
      </c>
      <c r="K113" s="114" t="s">
        <v>218</v>
      </c>
      <c r="L113" s="114"/>
      <c r="M113" s="114"/>
      <c r="N113" s="114"/>
      <c r="O113" s="80"/>
      <c r="P113" s="80"/>
    </row>
    <row r="114" spans="1:16" ht="31.5" hidden="1" customHeight="1" x14ac:dyDescent="0.25">
      <c r="A114" s="75" t="s">
        <v>338</v>
      </c>
      <c r="B114" s="79" t="s">
        <v>80</v>
      </c>
      <c r="C114" s="77" t="s">
        <v>14</v>
      </c>
      <c r="D114" s="78">
        <v>20</v>
      </c>
      <c r="E114" s="77"/>
      <c r="F114" s="77"/>
      <c r="G114" s="43"/>
      <c r="H114" s="17"/>
      <c r="I114" s="17">
        <f t="shared" si="22"/>
        <v>0</v>
      </c>
      <c r="J114" s="17">
        <f t="shared" si="23"/>
        <v>0</v>
      </c>
      <c r="K114" s="114" t="s">
        <v>219</v>
      </c>
      <c r="L114" s="114"/>
      <c r="M114" s="114"/>
      <c r="N114" s="114"/>
      <c r="O114" s="80"/>
      <c r="P114" s="80"/>
    </row>
    <row r="115" spans="1:16" s="8" customFormat="1" ht="15.75" hidden="1" customHeight="1" x14ac:dyDescent="0.25">
      <c r="A115" s="127" t="s">
        <v>339</v>
      </c>
      <c r="B115" s="127"/>
      <c r="C115" s="127"/>
      <c r="D115" s="127"/>
      <c r="E115" s="127"/>
      <c r="F115" s="127"/>
      <c r="G115" s="66">
        <f t="shared" ref="G115:I115" si="24">SUM(G74:G114)</f>
        <v>0</v>
      </c>
      <c r="H115" s="66">
        <f t="shared" si="24"/>
        <v>0</v>
      </c>
      <c r="I115" s="66">
        <f t="shared" si="24"/>
        <v>0</v>
      </c>
      <c r="J115" s="66">
        <f>SUM(J74:J114)</f>
        <v>0</v>
      </c>
      <c r="K115" s="120"/>
      <c r="L115" s="120"/>
      <c r="M115" s="120"/>
      <c r="N115" s="120"/>
      <c r="O115" s="120"/>
      <c r="P115" s="120"/>
    </row>
    <row r="116" spans="1:16" s="68" customFormat="1" ht="15.75" hidden="1" customHeight="1" x14ac:dyDescent="0.25">
      <c r="A116" s="74" t="s">
        <v>88</v>
      </c>
      <c r="B116" s="130" t="s">
        <v>82</v>
      </c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80"/>
      <c r="P116" s="80"/>
    </row>
    <row r="117" spans="1:16" ht="28.5" hidden="1" customHeight="1" x14ac:dyDescent="0.25">
      <c r="A117" s="75" t="s">
        <v>340</v>
      </c>
      <c r="B117" s="76" t="s">
        <v>227</v>
      </c>
      <c r="C117" s="77" t="s">
        <v>14</v>
      </c>
      <c r="D117" s="78">
        <v>5</v>
      </c>
      <c r="E117" s="81"/>
      <c r="F117" s="81"/>
      <c r="G117" s="43"/>
      <c r="H117" s="43"/>
      <c r="I117" s="43">
        <f>H117*0.1</f>
        <v>0</v>
      </c>
      <c r="J117" s="43">
        <f>H117+I117</f>
        <v>0</v>
      </c>
      <c r="K117" s="117" t="s">
        <v>220</v>
      </c>
      <c r="L117" s="117"/>
      <c r="M117" s="117"/>
      <c r="N117" s="117"/>
      <c r="O117" s="80"/>
      <c r="P117" s="80"/>
    </row>
    <row r="118" spans="1:16" ht="30" hidden="1" x14ac:dyDescent="0.25">
      <c r="A118" s="75" t="s">
        <v>341</v>
      </c>
      <c r="B118" s="76" t="s">
        <v>227</v>
      </c>
      <c r="C118" s="77" t="s">
        <v>14</v>
      </c>
      <c r="D118" s="78">
        <v>5</v>
      </c>
      <c r="E118" s="77"/>
      <c r="F118" s="77"/>
      <c r="G118" s="43"/>
      <c r="H118" s="43"/>
      <c r="I118" s="43">
        <f t="shared" ref="I118:I123" si="25">H118*0.1</f>
        <v>0</v>
      </c>
      <c r="J118" s="43">
        <f t="shared" ref="J118:J123" si="26">H118+I118</f>
        <v>0</v>
      </c>
      <c r="K118" s="117" t="s">
        <v>221</v>
      </c>
      <c r="L118" s="117"/>
      <c r="M118" s="117"/>
      <c r="N118" s="117"/>
      <c r="O118" s="80"/>
      <c r="P118" s="80"/>
    </row>
    <row r="119" spans="1:16" ht="30" hidden="1" x14ac:dyDescent="0.25">
      <c r="A119" s="75" t="s">
        <v>342</v>
      </c>
      <c r="B119" s="76" t="s">
        <v>227</v>
      </c>
      <c r="C119" s="77" t="s">
        <v>14</v>
      </c>
      <c r="D119" s="78">
        <v>5</v>
      </c>
      <c r="E119" s="77"/>
      <c r="F119" s="77"/>
      <c r="G119" s="43"/>
      <c r="H119" s="43"/>
      <c r="I119" s="43">
        <f t="shared" si="25"/>
        <v>0</v>
      </c>
      <c r="J119" s="43">
        <f t="shared" si="26"/>
        <v>0</v>
      </c>
      <c r="K119" s="117" t="s">
        <v>222</v>
      </c>
      <c r="L119" s="117"/>
      <c r="M119" s="117"/>
      <c r="N119" s="117"/>
      <c r="O119" s="80"/>
      <c r="P119" s="80"/>
    </row>
    <row r="120" spans="1:16" s="83" customFormat="1" ht="30" hidden="1" x14ac:dyDescent="0.25">
      <c r="A120" s="75" t="s">
        <v>343</v>
      </c>
      <c r="B120" s="82" t="s">
        <v>227</v>
      </c>
      <c r="C120" s="77" t="s">
        <v>14</v>
      </c>
      <c r="D120" s="78">
        <v>5</v>
      </c>
      <c r="E120" s="77"/>
      <c r="F120" s="77"/>
      <c r="G120" s="43"/>
      <c r="H120" s="43"/>
      <c r="I120" s="43">
        <f t="shared" si="25"/>
        <v>0</v>
      </c>
      <c r="J120" s="43">
        <f t="shared" si="26"/>
        <v>0</v>
      </c>
      <c r="K120" s="117" t="s">
        <v>223</v>
      </c>
      <c r="L120" s="117"/>
      <c r="M120" s="117"/>
      <c r="N120" s="117"/>
      <c r="O120" s="80"/>
      <c r="P120" s="80"/>
    </row>
    <row r="121" spans="1:16" s="83" customFormat="1" ht="30" hidden="1" x14ac:dyDescent="0.25">
      <c r="A121" s="75" t="s">
        <v>344</v>
      </c>
      <c r="B121" s="82" t="s">
        <v>227</v>
      </c>
      <c r="C121" s="77" t="s">
        <v>14</v>
      </c>
      <c r="D121" s="78">
        <v>5</v>
      </c>
      <c r="E121" s="77"/>
      <c r="F121" s="77"/>
      <c r="G121" s="43"/>
      <c r="H121" s="43"/>
      <c r="I121" s="43">
        <f t="shared" si="25"/>
        <v>0</v>
      </c>
      <c r="J121" s="43">
        <f t="shared" si="26"/>
        <v>0</v>
      </c>
      <c r="K121" s="117" t="s">
        <v>224</v>
      </c>
      <c r="L121" s="117"/>
      <c r="M121" s="117"/>
      <c r="N121" s="117"/>
      <c r="O121" s="80"/>
      <c r="P121" s="80"/>
    </row>
    <row r="122" spans="1:16" s="83" customFormat="1" ht="30" hidden="1" x14ac:dyDescent="0.25">
      <c r="A122" s="75" t="s">
        <v>345</v>
      </c>
      <c r="B122" s="82" t="s">
        <v>227</v>
      </c>
      <c r="C122" s="77" t="s">
        <v>14</v>
      </c>
      <c r="D122" s="78">
        <v>5</v>
      </c>
      <c r="E122" s="77"/>
      <c r="F122" s="77"/>
      <c r="G122" s="43"/>
      <c r="H122" s="43"/>
      <c r="I122" s="43">
        <f t="shared" si="25"/>
        <v>0</v>
      </c>
      <c r="J122" s="43">
        <f t="shared" si="26"/>
        <v>0</v>
      </c>
      <c r="K122" s="117" t="s">
        <v>225</v>
      </c>
      <c r="L122" s="117"/>
      <c r="M122" s="117"/>
      <c r="N122" s="117"/>
      <c r="O122" s="80"/>
      <c r="P122" s="80"/>
    </row>
    <row r="123" spans="1:16" ht="27.75" hidden="1" customHeight="1" x14ac:dyDescent="0.25">
      <c r="A123" s="75" t="s">
        <v>346</v>
      </c>
      <c r="B123" s="82" t="s">
        <v>227</v>
      </c>
      <c r="C123" s="77" t="s">
        <v>14</v>
      </c>
      <c r="D123" s="78">
        <v>5</v>
      </c>
      <c r="E123" s="77"/>
      <c r="F123" s="77"/>
      <c r="G123" s="43"/>
      <c r="H123" s="43"/>
      <c r="I123" s="43">
        <f t="shared" si="25"/>
        <v>0</v>
      </c>
      <c r="J123" s="43">
        <f t="shared" si="26"/>
        <v>0</v>
      </c>
      <c r="K123" s="117" t="s">
        <v>226</v>
      </c>
      <c r="L123" s="117"/>
      <c r="M123" s="117"/>
      <c r="N123" s="117"/>
      <c r="O123" s="80"/>
      <c r="P123" s="80"/>
    </row>
    <row r="124" spans="1:16" s="8" customFormat="1" ht="19.5" hidden="1" customHeight="1" x14ac:dyDescent="0.25">
      <c r="A124" s="127" t="s">
        <v>347</v>
      </c>
      <c r="B124" s="127"/>
      <c r="C124" s="127"/>
      <c r="D124" s="127"/>
      <c r="E124" s="127"/>
      <c r="F124" s="127"/>
      <c r="G124" s="59">
        <f t="shared" ref="G124:I124" si="27">SUM(G117:G123)</f>
        <v>0</v>
      </c>
      <c r="H124" s="59">
        <f t="shared" si="27"/>
        <v>0</v>
      </c>
      <c r="I124" s="59">
        <f t="shared" si="27"/>
        <v>0</v>
      </c>
      <c r="J124" s="59">
        <f>SUM(J117:J123)</f>
        <v>0</v>
      </c>
      <c r="K124" s="120"/>
      <c r="L124" s="120"/>
      <c r="M124" s="120"/>
      <c r="N124" s="120"/>
      <c r="O124" s="120"/>
      <c r="P124" s="120"/>
    </row>
    <row r="125" spans="1:16" s="68" customFormat="1" ht="15.75" hidden="1" customHeight="1" x14ac:dyDescent="0.25">
      <c r="A125" s="74" t="s">
        <v>93</v>
      </c>
      <c r="B125" s="130" t="s">
        <v>84</v>
      </c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</row>
    <row r="126" spans="1:16" s="8" customFormat="1" ht="61.5" hidden="1" customHeight="1" x14ac:dyDescent="0.25">
      <c r="A126" s="69" t="s">
        <v>348</v>
      </c>
      <c r="B126" s="14" t="s">
        <v>231</v>
      </c>
      <c r="C126" s="77" t="s">
        <v>14</v>
      </c>
      <c r="D126" s="84">
        <v>30</v>
      </c>
      <c r="E126" s="44"/>
      <c r="F126" s="44"/>
      <c r="G126" s="43"/>
      <c r="H126" s="43"/>
      <c r="I126" s="43">
        <f>H126*0.1</f>
        <v>0</v>
      </c>
      <c r="J126" s="43">
        <f>H126+I126</f>
        <v>0</v>
      </c>
      <c r="K126" s="117" t="s">
        <v>228</v>
      </c>
      <c r="L126" s="117"/>
      <c r="M126" s="117"/>
      <c r="N126" s="117"/>
      <c r="O126" s="44"/>
      <c r="P126" s="44"/>
    </row>
    <row r="127" spans="1:16" ht="60" hidden="1" x14ac:dyDescent="0.25">
      <c r="A127" s="69" t="s">
        <v>349</v>
      </c>
      <c r="B127" s="14" t="s">
        <v>231</v>
      </c>
      <c r="C127" s="77" t="s">
        <v>14</v>
      </c>
      <c r="D127" s="84">
        <v>40</v>
      </c>
      <c r="E127" s="44"/>
      <c r="F127" s="44"/>
      <c r="G127" s="43"/>
      <c r="H127" s="43"/>
      <c r="I127" s="43">
        <f t="shared" ref="I127:I128" si="28">H127*0.1</f>
        <v>0</v>
      </c>
      <c r="J127" s="43">
        <f t="shared" ref="J127:J128" si="29">H127+I127</f>
        <v>0</v>
      </c>
      <c r="K127" s="117" t="s">
        <v>229</v>
      </c>
      <c r="L127" s="117"/>
      <c r="M127" s="117"/>
      <c r="N127" s="117"/>
      <c r="O127" s="44"/>
      <c r="P127" s="44"/>
    </row>
    <row r="128" spans="1:16" ht="60" hidden="1" customHeight="1" x14ac:dyDescent="0.25">
      <c r="A128" s="69" t="s">
        <v>350</v>
      </c>
      <c r="B128" s="14" t="s">
        <v>231</v>
      </c>
      <c r="C128" s="77" t="s">
        <v>14</v>
      </c>
      <c r="D128" s="84">
        <v>20</v>
      </c>
      <c r="E128" s="44"/>
      <c r="F128" s="44"/>
      <c r="G128" s="43"/>
      <c r="H128" s="43"/>
      <c r="I128" s="43">
        <f t="shared" si="28"/>
        <v>0</v>
      </c>
      <c r="J128" s="43">
        <f t="shared" si="29"/>
        <v>0</v>
      </c>
      <c r="K128" s="117" t="s">
        <v>230</v>
      </c>
      <c r="L128" s="117"/>
      <c r="M128" s="117"/>
      <c r="N128" s="117"/>
      <c r="O128" s="44"/>
      <c r="P128" s="44"/>
    </row>
    <row r="129" spans="1:16" ht="15.75" hidden="1" customHeight="1" x14ac:dyDescent="0.25">
      <c r="A129" s="127" t="s">
        <v>351</v>
      </c>
      <c r="B129" s="127"/>
      <c r="C129" s="127"/>
      <c r="D129" s="127"/>
      <c r="E129" s="127"/>
      <c r="F129" s="127"/>
      <c r="G129" s="66">
        <f t="shared" ref="G129:I129" si="30">SUM(G126:G128)</f>
        <v>0</v>
      </c>
      <c r="H129" s="66">
        <f t="shared" si="30"/>
        <v>0</v>
      </c>
      <c r="I129" s="66">
        <f t="shared" si="30"/>
        <v>0</v>
      </c>
      <c r="J129" s="66">
        <f>SUM(J126:J128)</f>
        <v>0</v>
      </c>
      <c r="K129" s="120"/>
      <c r="L129" s="120"/>
      <c r="M129" s="120"/>
      <c r="N129" s="120"/>
      <c r="O129" s="120"/>
      <c r="P129" s="120"/>
    </row>
    <row r="130" spans="1:16" s="8" customFormat="1" ht="56.25" hidden="1" customHeight="1" x14ac:dyDescent="0.25">
      <c r="A130" s="58" t="s">
        <v>97</v>
      </c>
      <c r="B130" s="39" t="s">
        <v>86</v>
      </c>
      <c r="C130" s="34" t="s">
        <v>14</v>
      </c>
      <c r="D130" s="85">
        <v>135000</v>
      </c>
      <c r="E130" s="86"/>
      <c r="F130" s="86"/>
      <c r="G130" s="59"/>
      <c r="H130" s="17"/>
      <c r="I130" s="17">
        <f>H130*0.1</f>
        <v>0</v>
      </c>
      <c r="J130" s="17">
        <f>H130+I130</f>
        <v>0</v>
      </c>
      <c r="K130" s="133" t="s">
        <v>87</v>
      </c>
      <c r="L130" s="133"/>
      <c r="M130" s="133"/>
      <c r="N130" s="133"/>
      <c r="O130" s="44"/>
      <c r="P130" s="44"/>
    </row>
    <row r="131" spans="1:16" ht="15" hidden="1" customHeight="1" x14ac:dyDescent="0.25">
      <c r="A131" s="58" t="s">
        <v>99</v>
      </c>
      <c r="B131" s="146" t="s">
        <v>89</v>
      </c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</row>
    <row r="132" spans="1:16" ht="62.25" hidden="1" customHeight="1" x14ac:dyDescent="0.25">
      <c r="A132" s="87" t="s">
        <v>240</v>
      </c>
      <c r="B132" s="41" t="s">
        <v>90</v>
      </c>
      <c r="C132" s="22" t="s">
        <v>14</v>
      </c>
      <c r="D132" s="42">
        <v>60</v>
      </c>
      <c r="E132" s="44"/>
      <c r="F132" s="44"/>
      <c r="G132" s="43"/>
      <c r="H132" s="17"/>
      <c r="I132" s="17">
        <f>H132*0.1</f>
        <v>0</v>
      </c>
      <c r="J132" s="17">
        <f>H132+I132</f>
        <v>0</v>
      </c>
      <c r="K132" s="114" t="s">
        <v>396</v>
      </c>
      <c r="L132" s="114"/>
      <c r="M132" s="114"/>
      <c r="N132" s="114"/>
      <c r="O132" s="13"/>
      <c r="P132" s="13"/>
    </row>
    <row r="133" spans="1:16" ht="45.75" hidden="1" customHeight="1" x14ac:dyDescent="0.25">
      <c r="A133" s="87" t="s">
        <v>244</v>
      </c>
      <c r="B133" s="41" t="s">
        <v>91</v>
      </c>
      <c r="C133" s="22" t="s">
        <v>14</v>
      </c>
      <c r="D133" s="42">
        <v>40</v>
      </c>
      <c r="E133" s="44"/>
      <c r="F133" s="44"/>
      <c r="G133" s="43"/>
      <c r="H133" s="17"/>
      <c r="I133" s="17">
        <f t="shared" ref="I133:I137" si="31">H133*0.1</f>
        <v>0</v>
      </c>
      <c r="J133" s="17">
        <f t="shared" ref="J133:J137" si="32">H133+I133</f>
        <v>0</v>
      </c>
      <c r="K133" s="114" t="s">
        <v>232</v>
      </c>
      <c r="L133" s="114"/>
      <c r="M133" s="114"/>
      <c r="N133" s="114"/>
      <c r="O133" s="13"/>
      <c r="P133" s="13"/>
    </row>
    <row r="134" spans="1:16" ht="59.25" hidden="1" customHeight="1" x14ac:dyDescent="0.25">
      <c r="A134" s="87" t="s">
        <v>352</v>
      </c>
      <c r="B134" s="41" t="s">
        <v>92</v>
      </c>
      <c r="C134" s="22" t="s">
        <v>14</v>
      </c>
      <c r="D134" s="42">
        <v>160</v>
      </c>
      <c r="E134" s="44"/>
      <c r="F134" s="44"/>
      <c r="G134" s="43"/>
      <c r="H134" s="17"/>
      <c r="I134" s="17">
        <f t="shared" si="31"/>
        <v>0</v>
      </c>
      <c r="J134" s="17">
        <f t="shared" si="32"/>
        <v>0</v>
      </c>
      <c r="K134" s="114" t="s">
        <v>233</v>
      </c>
      <c r="L134" s="114"/>
      <c r="M134" s="114"/>
      <c r="N134" s="114"/>
      <c r="O134" s="13"/>
      <c r="P134" s="13"/>
    </row>
    <row r="135" spans="1:16" ht="60.75" hidden="1" customHeight="1" x14ac:dyDescent="0.25">
      <c r="A135" s="87" t="s">
        <v>353</v>
      </c>
      <c r="B135" s="41" t="s">
        <v>92</v>
      </c>
      <c r="C135" s="15" t="s">
        <v>14</v>
      </c>
      <c r="D135" s="15">
        <v>40</v>
      </c>
      <c r="E135" s="44"/>
      <c r="F135" s="44"/>
      <c r="G135" s="43"/>
      <c r="H135" s="17"/>
      <c r="I135" s="17">
        <f t="shared" si="31"/>
        <v>0</v>
      </c>
      <c r="J135" s="17">
        <f t="shared" si="32"/>
        <v>0</v>
      </c>
      <c r="K135" s="114" t="s">
        <v>234</v>
      </c>
      <c r="L135" s="114"/>
      <c r="M135" s="114"/>
      <c r="N135" s="114"/>
      <c r="O135" s="13"/>
      <c r="P135" s="13"/>
    </row>
    <row r="136" spans="1:16" ht="61.5" hidden="1" customHeight="1" x14ac:dyDescent="0.25">
      <c r="A136" s="87" t="s">
        <v>354</v>
      </c>
      <c r="B136" s="41" t="s">
        <v>116</v>
      </c>
      <c r="C136" s="15" t="s">
        <v>14</v>
      </c>
      <c r="D136" s="15">
        <v>6</v>
      </c>
      <c r="E136" s="44"/>
      <c r="F136" s="44"/>
      <c r="G136" s="43"/>
      <c r="H136" s="17"/>
      <c r="I136" s="17">
        <f t="shared" si="31"/>
        <v>0</v>
      </c>
      <c r="J136" s="17">
        <f t="shared" si="32"/>
        <v>0</v>
      </c>
      <c r="K136" s="114" t="s">
        <v>235</v>
      </c>
      <c r="L136" s="114"/>
      <c r="M136" s="114"/>
      <c r="N136" s="114"/>
      <c r="O136" s="13"/>
      <c r="P136" s="13"/>
    </row>
    <row r="137" spans="1:16" ht="60.75" hidden="1" customHeight="1" x14ac:dyDescent="0.25">
      <c r="A137" s="87" t="s">
        <v>355</v>
      </c>
      <c r="B137" s="41" t="s">
        <v>117</v>
      </c>
      <c r="C137" s="15" t="s">
        <v>14</v>
      </c>
      <c r="D137" s="15">
        <v>6</v>
      </c>
      <c r="E137" s="44"/>
      <c r="F137" s="44"/>
      <c r="G137" s="43"/>
      <c r="H137" s="17"/>
      <c r="I137" s="17">
        <f t="shared" si="31"/>
        <v>0</v>
      </c>
      <c r="J137" s="17">
        <f t="shared" si="32"/>
        <v>0</v>
      </c>
      <c r="K137" s="114" t="s">
        <v>236</v>
      </c>
      <c r="L137" s="114"/>
      <c r="M137" s="114"/>
      <c r="N137" s="114"/>
      <c r="O137" s="13"/>
      <c r="P137" s="13"/>
    </row>
    <row r="138" spans="1:16" hidden="1" x14ac:dyDescent="0.25">
      <c r="A138" s="127" t="s">
        <v>248</v>
      </c>
      <c r="B138" s="127"/>
      <c r="C138" s="127"/>
      <c r="D138" s="127"/>
      <c r="E138" s="127"/>
      <c r="F138" s="127"/>
      <c r="G138" s="110">
        <f t="shared" ref="G138:I138" si="33">SUM(G132:G137)</f>
        <v>0</v>
      </c>
      <c r="H138" s="110">
        <f t="shared" si="33"/>
        <v>0</v>
      </c>
      <c r="I138" s="110">
        <f t="shared" si="33"/>
        <v>0</v>
      </c>
      <c r="J138" s="110">
        <f>SUM(J132:J137)</f>
        <v>0</v>
      </c>
      <c r="K138" s="120"/>
      <c r="L138" s="120"/>
      <c r="M138" s="120"/>
      <c r="N138" s="120"/>
      <c r="O138" s="120"/>
      <c r="P138" s="120"/>
    </row>
    <row r="139" spans="1:16" s="68" customFormat="1" ht="15.75" hidden="1" customHeight="1" x14ac:dyDescent="0.25">
      <c r="A139" s="74" t="s">
        <v>105</v>
      </c>
      <c r="B139" s="130" t="s">
        <v>94</v>
      </c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80"/>
      <c r="P139" s="80"/>
    </row>
    <row r="140" spans="1:16" s="8" customFormat="1" ht="61.5" hidden="1" customHeight="1" x14ac:dyDescent="0.25">
      <c r="A140" s="62" t="s">
        <v>106</v>
      </c>
      <c r="B140" s="26" t="s">
        <v>95</v>
      </c>
      <c r="C140" s="22" t="s">
        <v>14</v>
      </c>
      <c r="D140" s="42">
        <v>2</v>
      </c>
      <c r="E140" s="88"/>
      <c r="F140" s="88"/>
      <c r="G140" s="89"/>
      <c r="H140" s="49"/>
      <c r="I140" s="49">
        <f>H140*0.1</f>
        <v>0</v>
      </c>
      <c r="J140" s="49">
        <f>H140+I140</f>
        <v>0</v>
      </c>
      <c r="K140" s="114" t="s">
        <v>237</v>
      </c>
      <c r="L140" s="114"/>
      <c r="M140" s="114"/>
      <c r="N140" s="114"/>
      <c r="O140" s="44"/>
      <c r="P140" s="44"/>
    </row>
    <row r="141" spans="1:16" s="8" customFormat="1" ht="123" hidden="1" customHeight="1" x14ac:dyDescent="0.25">
      <c r="A141" s="62" t="s">
        <v>107</v>
      </c>
      <c r="B141" s="26" t="s">
        <v>96</v>
      </c>
      <c r="C141" s="22" t="s">
        <v>14</v>
      </c>
      <c r="D141" s="42">
        <v>2</v>
      </c>
      <c r="E141" s="22"/>
      <c r="F141" s="22"/>
      <c r="G141" s="43"/>
      <c r="H141" s="49"/>
      <c r="I141" s="49">
        <f>H141*0.1</f>
        <v>0</v>
      </c>
      <c r="J141" s="49">
        <f>H141+I141</f>
        <v>0</v>
      </c>
      <c r="K141" s="114" t="s">
        <v>238</v>
      </c>
      <c r="L141" s="114"/>
      <c r="M141" s="114"/>
      <c r="N141" s="114"/>
      <c r="O141" s="44"/>
      <c r="P141" s="44"/>
    </row>
    <row r="142" spans="1:16" hidden="1" x14ac:dyDescent="0.25">
      <c r="A142" s="127" t="s">
        <v>249</v>
      </c>
      <c r="B142" s="127"/>
      <c r="C142" s="127"/>
      <c r="D142" s="127"/>
      <c r="E142" s="127"/>
      <c r="F142" s="127"/>
      <c r="G142" s="66">
        <f t="shared" ref="G142:I142" si="34">SUM(G140:G141)</f>
        <v>0</v>
      </c>
      <c r="H142" s="66">
        <f t="shared" si="34"/>
        <v>0</v>
      </c>
      <c r="I142" s="66">
        <f t="shared" si="34"/>
        <v>0</v>
      </c>
      <c r="J142" s="66">
        <f>SUM(J140:J141)</f>
        <v>0</v>
      </c>
      <c r="K142" s="147"/>
      <c r="L142" s="147"/>
      <c r="M142" s="147"/>
      <c r="N142" s="147"/>
      <c r="O142" s="147"/>
      <c r="P142" s="147"/>
    </row>
    <row r="143" spans="1:16" ht="120" hidden="1" customHeight="1" x14ac:dyDescent="0.25">
      <c r="A143" s="67" t="s">
        <v>250</v>
      </c>
      <c r="B143" s="27" t="s">
        <v>98</v>
      </c>
      <c r="C143" s="42" t="s">
        <v>22</v>
      </c>
      <c r="D143" s="42">
        <v>2</v>
      </c>
      <c r="E143" s="42"/>
      <c r="F143" s="42"/>
      <c r="G143" s="56"/>
      <c r="H143" s="59"/>
      <c r="I143" s="59">
        <f>H143*0.1</f>
        <v>0</v>
      </c>
      <c r="J143" s="59">
        <f>H143+I143</f>
        <v>0</v>
      </c>
      <c r="K143" s="114" t="s">
        <v>239</v>
      </c>
      <c r="L143" s="114"/>
      <c r="M143" s="114"/>
      <c r="N143" s="114"/>
      <c r="O143" s="13"/>
      <c r="P143" s="13"/>
    </row>
    <row r="144" spans="1:16" ht="134.25" hidden="1" customHeight="1" x14ac:dyDescent="0.25">
      <c r="A144" s="9" t="s">
        <v>19</v>
      </c>
      <c r="B144" s="9" t="s">
        <v>15</v>
      </c>
      <c r="C144" s="12" t="s">
        <v>2</v>
      </c>
      <c r="D144" s="10" t="s">
        <v>16</v>
      </c>
      <c r="E144" s="11" t="s">
        <v>17</v>
      </c>
      <c r="F144" s="11" t="s">
        <v>18</v>
      </c>
      <c r="G144" s="11" t="s">
        <v>6</v>
      </c>
      <c r="H144" s="11" t="s">
        <v>7</v>
      </c>
      <c r="I144" s="11" t="s">
        <v>134</v>
      </c>
      <c r="J144" s="11" t="s">
        <v>135</v>
      </c>
      <c r="K144" s="120" t="s">
        <v>20</v>
      </c>
      <c r="L144" s="120"/>
      <c r="M144" s="120"/>
      <c r="N144" s="120"/>
      <c r="O144" s="12" t="s">
        <v>136</v>
      </c>
      <c r="P144" s="12" t="s">
        <v>13</v>
      </c>
    </row>
    <row r="145" spans="1:16" s="8" customFormat="1" ht="18" customHeight="1" x14ac:dyDescent="0.25">
      <c r="A145" s="60" t="s">
        <v>356</v>
      </c>
      <c r="B145" s="121" t="s">
        <v>102</v>
      </c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</row>
    <row r="146" spans="1:16" s="8" customFormat="1" ht="18" customHeight="1" x14ac:dyDescent="0.25">
      <c r="A146" s="60" t="s">
        <v>357</v>
      </c>
      <c r="B146" s="121" t="s">
        <v>241</v>
      </c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</row>
    <row r="147" spans="1:16" ht="158.25" customHeight="1" x14ac:dyDescent="0.25">
      <c r="A147" s="70" t="s">
        <v>358</v>
      </c>
      <c r="B147" s="28" t="s">
        <v>242</v>
      </c>
      <c r="C147" s="34" t="s">
        <v>243</v>
      </c>
      <c r="D147" s="40">
        <v>24</v>
      </c>
      <c r="E147" s="90" t="s">
        <v>423</v>
      </c>
      <c r="F147" s="90" t="s">
        <v>404</v>
      </c>
      <c r="G147" s="16">
        <f t="shared" ref="G147" si="35">E147*D147</f>
        <v>0</v>
      </c>
      <c r="H147" s="16">
        <f t="shared" ref="H147" si="36">G147*1.05</f>
        <v>0</v>
      </c>
      <c r="I147" s="17">
        <f>H147*0.1</f>
        <v>0</v>
      </c>
      <c r="J147" s="17">
        <f>H147+I147</f>
        <v>0</v>
      </c>
      <c r="K147" s="113" t="s">
        <v>100</v>
      </c>
      <c r="L147" s="113"/>
      <c r="M147" s="113"/>
      <c r="N147" s="113"/>
      <c r="O147" s="18" t="s">
        <v>405</v>
      </c>
      <c r="P147" s="44" t="s">
        <v>401</v>
      </c>
    </row>
    <row r="148" spans="1:16" ht="18" customHeight="1" x14ac:dyDescent="0.25">
      <c r="A148" s="70" t="s">
        <v>359</v>
      </c>
      <c r="B148" s="121" t="s">
        <v>246</v>
      </c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</row>
    <row r="149" spans="1:16" ht="245.25" customHeight="1" x14ac:dyDescent="0.25">
      <c r="A149" s="70" t="s">
        <v>360</v>
      </c>
      <c r="B149" s="28" t="s">
        <v>245</v>
      </c>
      <c r="C149" s="34" t="s">
        <v>14</v>
      </c>
      <c r="D149" s="85">
        <v>20</v>
      </c>
      <c r="E149" s="88" t="s">
        <v>403</v>
      </c>
      <c r="F149" s="16">
        <v>0.05</v>
      </c>
      <c r="G149" s="16">
        <f t="shared" ref="G149" si="37">E149*D149</f>
        <v>6800</v>
      </c>
      <c r="H149" s="16">
        <f t="shared" ref="H149" si="38">G149*1.05</f>
        <v>7140</v>
      </c>
      <c r="I149" s="17">
        <f>H149*0.1</f>
        <v>714</v>
      </c>
      <c r="J149" s="17">
        <f>H149+I149</f>
        <v>7854</v>
      </c>
      <c r="K149" s="114" t="s">
        <v>247</v>
      </c>
      <c r="L149" s="114"/>
      <c r="M149" s="114"/>
      <c r="N149" s="114"/>
      <c r="O149" s="18" t="s">
        <v>405</v>
      </c>
      <c r="P149" s="44" t="s">
        <v>402</v>
      </c>
    </row>
    <row r="150" spans="1:16" ht="17.25" customHeight="1" x14ac:dyDescent="0.25">
      <c r="A150" s="122" t="s">
        <v>361</v>
      </c>
      <c r="B150" s="122"/>
      <c r="C150" s="122"/>
      <c r="D150" s="122"/>
      <c r="E150" s="122"/>
      <c r="F150" s="122"/>
      <c r="G150" s="59">
        <f t="shared" ref="G150:I150" si="39">G147+G149</f>
        <v>6800</v>
      </c>
      <c r="H150" s="59">
        <f t="shared" si="39"/>
        <v>7140</v>
      </c>
      <c r="I150" s="59">
        <f t="shared" si="39"/>
        <v>714</v>
      </c>
      <c r="J150" s="59">
        <f>J147+J149</f>
        <v>7854</v>
      </c>
      <c r="K150" s="119"/>
      <c r="L150" s="119"/>
      <c r="M150" s="119"/>
      <c r="N150" s="119"/>
      <c r="O150" s="119"/>
      <c r="P150" s="119"/>
    </row>
    <row r="151" spans="1:16" ht="20.25" hidden="1" customHeight="1" x14ac:dyDescent="0.25">
      <c r="A151" s="91" t="s">
        <v>362</v>
      </c>
      <c r="B151" s="148" t="s">
        <v>103</v>
      </c>
      <c r="C151" s="148"/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</row>
    <row r="152" spans="1:16" ht="118.5" hidden="1" customHeight="1" x14ac:dyDescent="0.25">
      <c r="A152" s="92" t="s">
        <v>363</v>
      </c>
      <c r="B152" s="26" t="s">
        <v>103</v>
      </c>
      <c r="C152" s="34" t="s">
        <v>14</v>
      </c>
      <c r="D152" s="22">
        <v>10</v>
      </c>
      <c r="E152" s="22"/>
      <c r="F152" s="22"/>
      <c r="G152" s="43"/>
      <c r="H152" s="43"/>
      <c r="I152" s="43">
        <f>H152*0.1</f>
        <v>0</v>
      </c>
      <c r="J152" s="43">
        <f>H152+I152</f>
        <v>0</v>
      </c>
      <c r="K152" s="112" t="s">
        <v>104</v>
      </c>
      <c r="L152" s="112"/>
      <c r="M152" s="149"/>
      <c r="N152" s="149"/>
      <c r="O152" s="22"/>
      <c r="P152" s="22"/>
    </row>
    <row r="153" spans="1:16" ht="120" hidden="1" customHeight="1" x14ac:dyDescent="0.25">
      <c r="A153" s="92" t="s">
        <v>364</v>
      </c>
      <c r="B153" s="26" t="s">
        <v>103</v>
      </c>
      <c r="C153" s="34" t="s">
        <v>14</v>
      </c>
      <c r="D153" s="22">
        <v>20</v>
      </c>
      <c r="E153" s="22"/>
      <c r="F153" s="22"/>
      <c r="G153" s="43"/>
      <c r="H153" s="43"/>
      <c r="I153" s="43">
        <f>H153*0.1</f>
        <v>0</v>
      </c>
      <c r="J153" s="43">
        <f>H153+I153</f>
        <v>0</v>
      </c>
      <c r="K153" s="112" t="s">
        <v>108</v>
      </c>
      <c r="L153" s="112"/>
      <c r="M153" s="149"/>
      <c r="N153" s="149"/>
      <c r="O153" s="22"/>
      <c r="P153" s="22"/>
    </row>
    <row r="154" spans="1:16" ht="17.25" hidden="1" customHeight="1" x14ac:dyDescent="0.25">
      <c r="A154" s="118" t="s">
        <v>365</v>
      </c>
      <c r="B154" s="118"/>
      <c r="C154" s="118"/>
      <c r="D154" s="118"/>
      <c r="E154" s="118"/>
      <c r="F154" s="118"/>
      <c r="G154" s="56">
        <f t="shared" ref="G154:I154" si="40">SUM(G152:G153)</f>
        <v>0</v>
      </c>
      <c r="H154" s="56">
        <f t="shared" si="40"/>
        <v>0</v>
      </c>
      <c r="I154" s="56">
        <f t="shared" si="40"/>
        <v>0</v>
      </c>
      <c r="J154" s="56">
        <f>SUM(J152:J153)</f>
        <v>0</v>
      </c>
      <c r="K154" s="119"/>
      <c r="L154" s="119"/>
      <c r="M154" s="119"/>
      <c r="N154" s="119"/>
      <c r="O154" s="119"/>
      <c r="P154" s="119"/>
    </row>
    <row r="155" spans="1:16" ht="17.25" hidden="1" customHeight="1" x14ac:dyDescent="0.25">
      <c r="A155" s="93" t="s">
        <v>366</v>
      </c>
      <c r="B155" s="115" t="s">
        <v>112</v>
      </c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</row>
    <row r="156" spans="1:16" ht="183" hidden="1" customHeight="1" x14ac:dyDescent="0.25">
      <c r="A156" s="92" t="s">
        <v>367</v>
      </c>
      <c r="B156" s="26" t="s">
        <v>109</v>
      </c>
      <c r="C156" s="34" t="s">
        <v>14</v>
      </c>
      <c r="D156" s="15">
        <v>30</v>
      </c>
      <c r="E156" s="22"/>
      <c r="F156" s="22"/>
      <c r="G156" s="43"/>
      <c r="H156" s="43"/>
      <c r="I156" s="43">
        <f>H156*0.1</f>
        <v>0</v>
      </c>
      <c r="J156" s="43">
        <f>H156+I156</f>
        <v>0</v>
      </c>
      <c r="K156" s="112" t="s">
        <v>255</v>
      </c>
      <c r="L156" s="112"/>
      <c r="M156" s="112"/>
      <c r="N156" s="112"/>
      <c r="O156" s="44"/>
      <c r="P156" s="44"/>
    </row>
    <row r="157" spans="1:16" ht="212.25" hidden="1" customHeight="1" x14ac:dyDescent="0.25">
      <c r="A157" s="92" t="s">
        <v>368</v>
      </c>
      <c r="B157" s="26" t="s">
        <v>110</v>
      </c>
      <c r="C157" s="34" t="s">
        <v>14</v>
      </c>
      <c r="D157" s="15">
        <v>20</v>
      </c>
      <c r="E157" s="22"/>
      <c r="F157" s="22"/>
      <c r="G157" s="43"/>
      <c r="H157" s="43"/>
      <c r="I157" s="43">
        <f t="shared" ref="I157:I158" si="41">H157*0.1</f>
        <v>0</v>
      </c>
      <c r="J157" s="43">
        <f t="shared" ref="J157:J158" si="42">H157+I157</f>
        <v>0</v>
      </c>
      <c r="K157" s="112" t="s">
        <v>251</v>
      </c>
      <c r="L157" s="112"/>
      <c r="M157" s="112"/>
      <c r="N157" s="112"/>
      <c r="O157" s="44"/>
      <c r="P157" s="44"/>
    </row>
    <row r="158" spans="1:16" ht="211.5" hidden="1" customHeight="1" x14ac:dyDescent="0.25">
      <c r="A158" s="92" t="s">
        <v>369</v>
      </c>
      <c r="B158" s="26" t="s">
        <v>111</v>
      </c>
      <c r="C158" s="34" t="s">
        <v>14</v>
      </c>
      <c r="D158" s="15">
        <v>10</v>
      </c>
      <c r="E158" s="22"/>
      <c r="F158" s="22"/>
      <c r="G158" s="43"/>
      <c r="H158" s="43"/>
      <c r="I158" s="43">
        <f t="shared" si="41"/>
        <v>0</v>
      </c>
      <c r="J158" s="43">
        <f t="shared" si="42"/>
        <v>0</v>
      </c>
      <c r="K158" s="112" t="s">
        <v>252</v>
      </c>
      <c r="L158" s="112"/>
      <c r="M158" s="112"/>
      <c r="N158" s="112"/>
      <c r="O158" s="44"/>
      <c r="P158" s="44"/>
    </row>
    <row r="159" spans="1:16" ht="15.75" hidden="1" customHeight="1" x14ac:dyDescent="0.25">
      <c r="A159" s="118" t="s">
        <v>370</v>
      </c>
      <c r="B159" s="118"/>
      <c r="C159" s="118"/>
      <c r="D159" s="118"/>
      <c r="E159" s="118"/>
      <c r="F159" s="118"/>
      <c r="G159" s="43">
        <f t="shared" ref="G159:I159" si="43">SUM(G156:G158)</f>
        <v>0</v>
      </c>
      <c r="H159" s="43">
        <f t="shared" si="43"/>
        <v>0</v>
      </c>
      <c r="I159" s="43">
        <f t="shared" si="43"/>
        <v>0</v>
      </c>
      <c r="J159" s="43">
        <f>SUM(J156:J158)</f>
        <v>0</v>
      </c>
      <c r="K159" s="119"/>
      <c r="L159" s="119"/>
      <c r="M159" s="119"/>
      <c r="N159" s="119"/>
      <c r="O159" s="119"/>
      <c r="P159" s="119"/>
    </row>
    <row r="160" spans="1:16" hidden="1" x14ac:dyDescent="0.25">
      <c r="A160" s="94" t="s">
        <v>371</v>
      </c>
      <c r="B160" s="116" t="s">
        <v>115</v>
      </c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</row>
    <row r="161" spans="1:16" ht="123.75" hidden="1" customHeight="1" x14ac:dyDescent="0.25">
      <c r="A161" s="41" t="s">
        <v>372</v>
      </c>
      <c r="B161" s="26" t="s">
        <v>113</v>
      </c>
      <c r="C161" s="34" t="s">
        <v>14</v>
      </c>
      <c r="D161" s="15">
        <v>10</v>
      </c>
      <c r="E161" s="18"/>
      <c r="F161" s="18"/>
      <c r="G161" s="17"/>
      <c r="H161" s="17"/>
      <c r="I161" s="17">
        <f>H161*0.1</f>
        <v>0</v>
      </c>
      <c r="J161" s="17">
        <f>H161+I161</f>
        <v>0</v>
      </c>
      <c r="K161" s="114" t="s">
        <v>253</v>
      </c>
      <c r="L161" s="114"/>
      <c r="M161" s="114"/>
      <c r="N161" s="114"/>
      <c r="O161" s="18"/>
      <c r="P161" s="18"/>
    </row>
    <row r="162" spans="1:16" ht="198.75" hidden="1" customHeight="1" x14ac:dyDescent="0.25">
      <c r="A162" s="41" t="s">
        <v>373</v>
      </c>
      <c r="B162" s="26" t="s">
        <v>114</v>
      </c>
      <c r="C162" s="34" t="s">
        <v>14</v>
      </c>
      <c r="D162" s="15">
        <v>2</v>
      </c>
      <c r="E162" s="18"/>
      <c r="F162" s="18"/>
      <c r="G162" s="17"/>
      <c r="H162" s="17"/>
      <c r="I162" s="17">
        <f>H162*0.1</f>
        <v>0</v>
      </c>
      <c r="J162" s="17">
        <f>H162+I162</f>
        <v>0</v>
      </c>
      <c r="K162" s="114" t="s">
        <v>254</v>
      </c>
      <c r="L162" s="114"/>
      <c r="M162" s="114"/>
      <c r="N162" s="114"/>
      <c r="O162" s="18"/>
      <c r="P162" s="18"/>
    </row>
    <row r="163" spans="1:16" hidden="1" x14ac:dyDescent="0.25">
      <c r="A163" s="150" t="s">
        <v>374</v>
      </c>
      <c r="B163" s="150"/>
      <c r="C163" s="150"/>
      <c r="D163" s="150"/>
      <c r="E163" s="150"/>
      <c r="F163" s="150"/>
      <c r="G163" s="56">
        <f t="shared" ref="G163:I163" si="44">SUM(G161:G162)</f>
        <v>0</v>
      </c>
      <c r="H163" s="56">
        <f t="shared" si="44"/>
        <v>0</v>
      </c>
      <c r="I163" s="56">
        <f t="shared" si="44"/>
        <v>0</v>
      </c>
      <c r="J163" s="56">
        <f>SUM(J161:J162)</f>
        <v>0</v>
      </c>
      <c r="K163" s="132"/>
      <c r="L163" s="132"/>
      <c r="M163" s="132"/>
      <c r="N163" s="132"/>
      <c r="O163" s="132"/>
      <c r="P163" s="132"/>
    </row>
    <row r="164" spans="1:16" hidden="1" x14ac:dyDescent="0.25">
      <c r="A164" s="94" t="s">
        <v>375</v>
      </c>
      <c r="B164" s="116" t="s">
        <v>121</v>
      </c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</row>
    <row r="165" spans="1:16" ht="78.75" hidden="1" customHeight="1" x14ac:dyDescent="0.25">
      <c r="A165" s="95" t="s">
        <v>376</v>
      </c>
      <c r="B165" s="41" t="s">
        <v>118</v>
      </c>
      <c r="C165" s="15" t="s">
        <v>14</v>
      </c>
      <c r="D165" s="15">
        <v>10</v>
      </c>
      <c r="E165" s="13"/>
      <c r="F165" s="13"/>
      <c r="G165" s="43"/>
      <c r="H165" s="43"/>
      <c r="I165" s="43">
        <f>H165*0.1</f>
        <v>0</v>
      </c>
      <c r="J165" s="43">
        <f>H165+I165</f>
        <v>0</v>
      </c>
      <c r="K165" s="114" t="s">
        <v>122</v>
      </c>
      <c r="L165" s="114"/>
      <c r="M165" s="117"/>
      <c r="N165" s="117"/>
      <c r="O165" s="13"/>
      <c r="P165" s="13"/>
    </row>
    <row r="166" spans="1:16" ht="78.75" hidden="1" customHeight="1" x14ac:dyDescent="0.25">
      <c r="A166" s="95" t="s">
        <v>377</v>
      </c>
      <c r="B166" s="41" t="s">
        <v>118</v>
      </c>
      <c r="C166" s="15" t="s">
        <v>14</v>
      </c>
      <c r="D166" s="15">
        <v>10</v>
      </c>
      <c r="E166" s="13"/>
      <c r="F166" s="13"/>
      <c r="G166" s="43"/>
      <c r="H166" s="43"/>
      <c r="I166" s="43">
        <f t="shared" ref="I166:I168" si="45">H166*0.1</f>
        <v>0</v>
      </c>
      <c r="J166" s="43">
        <f t="shared" ref="J166:J168" si="46">H166+I166</f>
        <v>0</v>
      </c>
      <c r="K166" s="114" t="s">
        <v>123</v>
      </c>
      <c r="L166" s="114"/>
      <c r="M166" s="117"/>
      <c r="N166" s="117"/>
      <c r="O166" s="13"/>
      <c r="P166" s="13"/>
    </row>
    <row r="167" spans="1:16" ht="93" hidden="1" customHeight="1" x14ac:dyDescent="0.25">
      <c r="A167" s="95" t="s">
        <v>378</v>
      </c>
      <c r="B167" s="41" t="s">
        <v>118</v>
      </c>
      <c r="C167" s="15" t="s">
        <v>14</v>
      </c>
      <c r="D167" s="15">
        <v>10</v>
      </c>
      <c r="E167" s="13"/>
      <c r="F167" s="13"/>
      <c r="G167" s="43"/>
      <c r="H167" s="43"/>
      <c r="I167" s="43">
        <f t="shared" si="45"/>
        <v>0</v>
      </c>
      <c r="J167" s="43">
        <f t="shared" si="46"/>
        <v>0</v>
      </c>
      <c r="K167" s="114" t="s">
        <v>119</v>
      </c>
      <c r="L167" s="114"/>
      <c r="M167" s="114"/>
      <c r="N167" s="114"/>
      <c r="O167" s="13"/>
      <c r="P167" s="13"/>
    </row>
    <row r="168" spans="1:16" ht="30.75" hidden="1" customHeight="1" x14ac:dyDescent="0.25">
      <c r="A168" s="95" t="s">
        <v>379</v>
      </c>
      <c r="B168" s="41" t="s">
        <v>124</v>
      </c>
      <c r="C168" s="15" t="s">
        <v>14</v>
      </c>
      <c r="D168" s="15">
        <v>2</v>
      </c>
      <c r="E168" s="13"/>
      <c r="F168" s="13"/>
      <c r="G168" s="43"/>
      <c r="H168" s="43"/>
      <c r="I168" s="43">
        <f t="shared" si="45"/>
        <v>0</v>
      </c>
      <c r="J168" s="43">
        <f t="shared" si="46"/>
        <v>0</v>
      </c>
      <c r="K168" s="114" t="s">
        <v>120</v>
      </c>
      <c r="L168" s="114"/>
      <c r="M168" s="114"/>
      <c r="N168" s="114"/>
      <c r="O168" s="13"/>
      <c r="P168" s="13"/>
    </row>
    <row r="169" spans="1:16" hidden="1" x14ac:dyDescent="0.25">
      <c r="A169" s="150" t="s">
        <v>380</v>
      </c>
      <c r="B169" s="150"/>
      <c r="C169" s="150"/>
      <c r="D169" s="150"/>
      <c r="E169" s="150"/>
      <c r="F169" s="150"/>
      <c r="G169" s="56">
        <f t="shared" ref="G169:I169" si="47">SUM(G165:G168)</f>
        <v>0</v>
      </c>
      <c r="H169" s="56">
        <f t="shared" si="47"/>
        <v>0</v>
      </c>
      <c r="I169" s="56">
        <f t="shared" si="47"/>
        <v>0</v>
      </c>
      <c r="J169" s="56">
        <f>SUM(J165:J168)</f>
        <v>0</v>
      </c>
      <c r="K169" s="132"/>
      <c r="L169" s="132"/>
      <c r="M169" s="132"/>
      <c r="N169" s="132"/>
      <c r="O169" s="132"/>
      <c r="P169" s="132"/>
    </row>
    <row r="170" spans="1:16" hidden="1" x14ac:dyDescent="0.25">
      <c r="A170" s="94" t="s">
        <v>381</v>
      </c>
      <c r="B170" s="116" t="s">
        <v>126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</row>
    <row r="171" spans="1:16" ht="64.5" hidden="1" customHeight="1" x14ac:dyDescent="0.25">
      <c r="A171" s="96" t="s">
        <v>382</v>
      </c>
      <c r="B171" s="95" t="s">
        <v>125</v>
      </c>
      <c r="C171" s="15" t="s">
        <v>14</v>
      </c>
      <c r="D171" s="15">
        <v>2</v>
      </c>
      <c r="E171" s="22"/>
      <c r="F171" s="22"/>
      <c r="G171" s="43"/>
      <c r="H171" s="43"/>
      <c r="I171" s="43">
        <f>H171*0.1</f>
        <v>0</v>
      </c>
      <c r="J171" s="43">
        <f>H171+I171</f>
        <v>0</v>
      </c>
      <c r="K171" s="114" t="s">
        <v>127</v>
      </c>
      <c r="L171" s="114"/>
      <c r="M171" s="114"/>
      <c r="N171" s="114"/>
      <c r="O171" s="22"/>
      <c r="P171" s="22"/>
    </row>
    <row r="172" spans="1:16" ht="48" hidden="1" customHeight="1" x14ac:dyDescent="0.25">
      <c r="A172" s="96" t="s">
        <v>383</v>
      </c>
      <c r="B172" s="41" t="s">
        <v>129</v>
      </c>
      <c r="C172" s="15" t="s">
        <v>14</v>
      </c>
      <c r="D172" s="15">
        <v>1</v>
      </c>
      <c r="E172" s="22"/>
      <c r="F172" s="22"/>
      <c r="G172" s="43"/>
      <c r="H172" s="43"/>
      <c r="I172" s="43">
        <f>H172*0.1</f>
        <v>0</v>
      </c>
      <c r="J172" s="43">
        <f>H172+I172</f>
        <v>0</v>
      </c>
      <c r="K172" s="114" t="s">
        <v>128</v>
      </c>
      <c r="L172" s="114"/>
      <c r="M172" s="114"/>
      <c r="N172" s="114"/>
      <c r="O172" s="22"/>
      <c r="P172" s="22"/>
    </row>
    <row r="173" spans="1:16" hidden="1" x14ac:dyDescent="0.25">
      <c r="A173" s="150" t="s">
        <v>384</v>
      </c>
      <c r="B173" s="150"/>
      <c r="C173" s="150"/>
      <c r="D173" s="150"/>
      <c r="E173" s="150"/>
      <c r="F173" s="150"/>
      <c r="G173" s="97">
        <f t="shared" ref="G173:I173" si="48">SUM(G171:G172)</f>
        <v>0</v>
      </c>
      <c r="H173" s="97">
        <f t="shared" si="48"/>
        <v>0</v>
      </c>
      <c r="I173" s="97">
        <f t="shared" si="48"/>
        <v>0</v>
      </c>
      <c r="J173" s="97">
        <f>SUM(J171:J172)</f>
        <v>0</v>
      </c>
      <c r="K173" s="132"/>
      <c r="L173" s="132"/>
      <c r="M173" s="132"/>
      <c r="N173" s="132"/>
      <c r="O173" s="132"/>
      <c r="P173" s="132"/>
    </row>
    <row r="174" spans="1:16" hidden="1" x14ac:dyDescent="0.25">
      <c r="A174" s="98" t="s">
        <v>385</v>
      </c>
      <c r="B174" s="148" t="s">
        <v>386</v>
      </c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</row>
    <row r="175" spans="1:16" ht="45" hidden="1" x14ac:dyDescent="0.25">
      <c r="A175" s="99" t="s">
        <v>387</v>
      </c>
      <c r="B175" s="100" t="s">
        <v>390</v>
      </c>
      <c r="C175" s="15" t="s">
        <v>14</v>
      </c>
      <c r="D175" s="22">
        <v>48</v>
      </c>
      <c r="E175" s="101"/>
      <c r="F175" s="101"/>
      <c r="G175" s="97"/>
      <c r="H175" s="97"/>
      <c r="I175" s="97"/>
      <c r="J175" s="97"/>
      <c r="K175" s="117" t="s">
        <v>391</v>
      </c>
      <c r="L175" s="117"/>
      <c r="M175" s="117"/>
      <c r="N175" s="117"/>
      <c r="O175" s="102"/>
      <c r="P175" s="102"/>
    </row>
    <row r="176" spans="1:16" ht="45" hidden="1" x14ac:dyDescent="0.25">
      <c r="A176" s="99" t="s">
        <v>388</v>
      </c>
      <c r="B176" s="100" t="s">
        <v>390</v>
      </c>
      <c r="C176" s="15" t="s">
        <v>14</v>
      </c>
      <c r="D176" s="22">
        <v>96</v>
      </c>
      <c r="E176" s="101"/>
      <c r="F176" s="101"/>
      <c r="G176" s="97"/>
      <c r="H176" s="97"/>
      <c r="I176" s="97"/>
      <c r="J176" s="97"/>
      <c r="K176" s="117" t="s">
        <v>392</v>
      </c>
      <c r="L176" s="117"/>
      <c r="M176" s="117"/>
      <c r="N176" s="117"/>
      <c r="O176" s="102"/>
      <c r="P176" s="102"/>
    </row>
    <row r="177" spans="1:16" hidden="1" x14ac:dyDescent="0.25">
      <c r="A177" s="150" t="s">
        <v>389</v>
      </c>
      <c r="B177" s="150"/>
      <c r="C177" s="150"/>
      <c r="D177" s="150"/>
      <c r="E177" s="150"/>
      <c r="F177" s="150"/>
      <c r="G177" s="97"/>
      <c r="H177" s="97"/>
      <c r="I177" s="97"/>
      <c r="J177" s="97"/>
      <c r="K177" s="132"/>
      <c r="L177" s="132"/>
      <c r="M177" s="132"/>
      <c r="N177" s="132"/>
      <c r="O177" s="132"/>
      <c r="P177" s="132"/>
    </row>
    <row r="178" spans="1:16" ht="60" customHeight="1" x14ac:dyDescent="0.25">
      <c r="A178" s="155" t="s">
        <v>421</v>
      </c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</row>
    <row r="179" spans="1:16" x14ac:dyDescent="0.25">
      <c r="A179" s="154" t="s">
        <v>422</v>
      </c>
      <c r="B179" s="154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</row>
    <row r="180" spans="1:16" x14ac:dyDescent="0.25">
      <c r="A180" s="154"/>
      <c r="B180" s="154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</row>
    <row r="181" spans="1:16" x14ac:dyDescent="0.25">
      <c r="A181" s="154" t="s">
        <v>409</v>
      </c>
      <c r="B181" s="154"/>
      <c r="C181" s="153"/>
      <c r="D181" s="153"/>
      <c r="E181" s="153"/>
      <c r="F181" s="153"/>
      <c r="G181" s="154"/>
      <c r="H181" s="153"/>
      <c r="I181" s="153"/>
      <c r="J181" s="153"/>
      <c r="K181" s="153" t="s">
        <v>410</v>
      </c>
      <c r="L181" s="153"/>
      <c r="M181" s="153"/>
    </row>
    <row r="182" spans="1:16" x14ac:dyDescent="0.25">
      <c r="A182" s="154" t="s">
        <v>411</v>
      </c>
      <c r="B182" s="154"/>
      <c r="C182" s="153"/>
      <c r="D182" s="154"/>
      <c r="E182" s="153"/>
      <c r="F182" s="153"/>
      <c r="G182" s="153"/>
      <c r="H182" s="153"/>
      <c r="I182" s="153"/>
      <c r="J182" s="153"/>
      <c r="K182" s="153" t="s">
        <v>412</v>
      </c>
      <c r="L182" s="153"/>
      <c r="M182" s="153"/>
    </row>
    <row r="183" spans="1:16" x14ac:dyDescent="0.25">
      <c r="A183" s="154"/>
      <c r="B183" s="154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</row>
    <row r="184" spans="1:16" x14ac:dyDescent="0.25">
      <c r="A184" s="154" t="s">
        <v>413</v>
      </c>
      <c r="B184" s="154"/>
      <c r="C184" s="153"/>
      <c r="D184" s="153"/>
      <c r="E184" s="153"/>
      <c r="F184" s="153"/>
      <c r="G184" s="154"/>
      <c r="H184" s="153"/>
      <c r="I184" s="153"/>
      <c r="J184" s="153"/>
      <c r="K184" s="153" t="s">
        <v>414</v>
      </c>
      <c r="L184" s="153"/>
      <c r="M184" s="153"/>
    </row>
    <row r="185" spans="1:16" x14ac:dyDescent="0.25">
      <c r="A185" s="154"/>
      <c r="B185" s="154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</row>
    <row r="186" spans="1:16" x14ac:dyDescent="0.25">
      <c r="A186" s="154" t="s">
        <v>415</v>
      </c>
      <c r="B186" s="154"/>
      <c r="C186" s="154"/>
      <c r="D186" s="153"/>
      <c r="E186" s="153"/>
      <c r="F186" s="153"/>
      <c r="G186" s="153"/>
      <c r="H186" s="153"/>
      <c r="I186" s="153"/>
      <c r="J186" s="153"/>
      <c r="K186" s="153" t="s">
        <v>415</v>
      </c>
      <c r="L186" s="153"/>
      <c r="M186" s="153"/>
    </row>
    <row r="187" spans="1:16" x14ac:dyDescent="0.25">
      <c r="A187" s="154" t="s">
        <v>416</v>
      </c>
      <c r="C187" s="154" t="s">
        <v>420</v>
      </c>
      <c r="D187" s="154"/>
      <c r="E187" s="153"/>
      <c r="F187" s="153" t="s">
        <v>419</v>
      </c>
      <c r="G187" s="154"/>
      <c r="H187" s="153"/>
      <c r="I187" s="153"/>
      <c r="J187" s="153"/>
      <c r="K187" s="153" t="s">
        <v>418</v>
      </c>
      <c r="L187" s="153" t="s">
        <v>417</v>
      </c>
      <c r="M187" s="153"/>
    </row>
  </sheetData>
  <mergeCells count="196">
    <mergeCell ref="N2:P2"/>
    <mergeCell ref="L1:P1"/>
    <mergeCell ref="A178:P178"/>
    <mergeCell ref="K142:P142"/>
    <mergeCell ref="B139:N139"/>
    <mergeCell ref="K140:N140"/>
    <mergeCell ref="K141:N141"/>
    <mergeCell ref="B151:P151"/>
    <mergeCell ref="K152:N152"/>
    <mergeCell ref="A173:F173"/>
    <mergeCell ref="K173:P173"/>
    <mergeCell ref="A163:F163"/>
    <mergeCell ref="K163:P163"/>
    <mergeCell ref="B164:P164"/>
    <mergeCell ref="A169:F169"/>
    <mergeCell ref="K169:P169"/>
    <mergeCell ref="B170:P170"/>
    <mergeCell ref="K171:N171"/>
    <mergeCell ref="K172:N172"/>
    <mergeCell ref="B174:P174"/>
    <mergeCell ref="A177:F177"/>
    <mergeCell ref="K177:P177"/>
    <mergeCell ref="K175:N175"/>
    <mergeCell ref="K176:N176"/>
    <mergeCell ref="K153:N153"/>
    <mergeCell ref="K156:N156"/>
    <mergeCell ref="K126:N126"/>
    <mergeCell ref="K127:N127"/>
    <mergeCell ref="K128:N128"/>
    <mergeCell ref="A129:F129"/>
    <mergeCell ref="K129:P129"/>
    <mergeCell ref="B131:P131"/>
    <mergeCell ref="K133:N133"/>
    <mergeCell ref="K134:N134"/>
    <mergeCell ref="A138:F138"/>
    <mergeCell ref="K138:P138"/>
    <mergeCell ref="K119:N119"/>
    <mergeCell ref="K120:N120"/>
    <mergeCell ref="K121:N121"/>
    <mergeCell ref="K122:N122"/>
    <mergeCell ref="K123:N123"/>
    <mergeCell ref="A124:F124"/>
    <mergeCell ref="K124:P124"/>
    <mergeCell ref="K109:N109"/>
    <mergeCell ref="K110:N110"/>
    <mergeCell ref="A115:F115"/>
    <mergeCell ref="K115:P115"/>
    <mergeCell ref="K117:N117"/>
    <mergeCell ref="K118:N118"/>
    <mergeCell ref="K103:N103"/>
    <mergeCell ref="K104:N104"/>
    <mergeCell ref="K105:N105"/>
    <mergeCell ref="K106:N106"/>
    <mergeCell ref="K107:N107"/>
    <mergeCell ref="K108:N108"/>
    <mergeCell ref="K97:N97"/>
    <mergeCell ref="K98:N98"/>
    <mergeCell ref="K99:N99"/>
    <mergeCell ref="K100:N100"/>
    <mergeCell ref="K101:N101"/>
    <mergeCell ref="K102:N102"/>
    <mergeCell ref="K91:N91"/>
    <mergeCell ref="K92:N92"/>
    <mergeCell ref="K93:N93"/>
    <mergeCell ref="K94:N94"/>
    <mergeCell ref="K95:N95"/>
    <mergeCell ref="K96:N96"/>
    <mergeCell ref="K85:N85"/>
    <mergeCell ref="K86:N86"/>
    <mergeCell ref="K87:N87"/>
    <mergeCell ref="K88:N88"/>
    <mergeCell ref="K89:N89"/>
    <mergeCell ref="K90:N90"/>
    <mergeCell ref="K79:N79"/>
    <mergeCell ref="K80:N80"/>
    <mergeCell ref="K81:N81"/>
    <mergeCell ref="K82:N82"/>
    <mergeCell ref="K83:N83"/>
    <mergeCell ref="K84:N84"/>
    <mergeCell ref="B68:P68"/>
    <mergeCell ref="B70:P70"/>
    <mergeCell ref="K72:P72"/>
    <mergeCell ref="K74:N74"/>
    <mergeCell ref="K75:N75"/>
    <mergeCell ref="K71:N71"/>
    <mergeCell ref="A72:F72"/>
    <mergeCell ref="K26:N26"/>
    <mergeCell ref="A3:P3"/>
    <mergeCell ref="A5:P5"/>
    <mergeCell ref="A6:M6"/>
    <mergeCell ref="A7:P7"/>
    <mergeCell ref="B9:P9"/>
    <mergeCell ref="K10:N10"/>
    <mergeCell ref="K11:N11"/>
    <mergeCell ref="A21:F21"/>
    <mergeCell ref="K21:P21"/>
    <mergeCell ref="B22:P22"/>
    <mergeCell ref="K23:N23"/>
    <mergeCell ref="K24:N24"/>
    <mergeCell ref="A25:F25"/>
    <mergeCell ref="K25:P25"/>
    <mergeCell ref="K12:N12"/>
    <mergeCell ref="K13:N13"/>
    <mergeCell ref="K14:N14"/>
    <mergeCell ref="K15:N15"/>
    <mergeCell ref="K16:N16"/>
    <mergeCell ref="K17:N17"/>
    <mergeCell ref="K18:N18"/>
    <mergeCell ref="K19:N19"/>
    <mergeCell ref="K20:N20"/>
    <mergeCell ref="K34:N34"/>
    <mergeCell ref="K35:N35"/>
    <mergeCell ref="B36:P36"/>
    <mergeCell ref="B37:P37"/>
    <mergeCell ref="K38:N38"/>
    <mergeCell ref="K39:N39"/>
    <mergeCell ref="B40:P40"/>
    <mergeCell ref="B27:P27"/>
    <mergeCell ref="K28:N29"/>
    <mergeCell ref="A30:F30"/>
    <mergeCell ref="K30:P30"/>
    <mergeCell ref="K31:N31"/>
    <mergeCell ref="K32:N32"/>
    <mergeCell ref="K33:N33"/>
    <mergeCell ref="B54:P54"/>
    <mergeCell ref="A58:F58"/>
    <mergeCell ref="B59:P59"/>
    <mergeCell ref="K60:N60"/>
    <mergeCell ref="K55:N55"/>
    <mergeCell ref="K56:N56"/>
    <mergeCell ref="K57:N57"/>
    <mergeCell ref="K58:P58"/>
    <mergeCell ref="K41:N41"/>
    <mergeCell ref="K42:N42"/>
    <mergeCell ref="K43:N43"/>
    <mergeCell ref="K46:N46"/>
    <mergeCell ref="A49:F49"/>
    <mergeCell ref="K50:N50"/>
    <mergeCell ref="K44:P44"/>
    <mergeCell ref="K49:P49"/>
    <mergeCell ref="K51:N51"/>
    <mergeCell ref="B67:O67"/>
    <mergeCell ref="K69:N69"/>
    <mergeCell ref="K132:N132"/>
    <mergeCell ref="B116:N116"/>
    <mergeCell ref="B125:P125"/>
    <mergeCell ref="K61:N61"/>
    <mergeCell ref="K62:N62"/>
    <mergeCell ref="K63:N63"/>
    <mergeCell ref="A64:F64"/>
    <mergeCell ref="K65:N65"/>
    <mergeCell ref="K64:P64"/>
    <mergeCell ref="K130:N130"/>
    <mergeCell ref="B73:N73"/>
    <mergeCell ref="K111:N111"/>
    <mergeCell ref="K112:N112"/>
    <mergeCell ref="K113:N113"/>
    <mergeCell ref="K114:N114"/>
    <mergeCell ref="K76:N76"/>
    <mergeCell ref="K77:N77"/>
    <mergeCell ref="K78:N78"/>
    <mergeCell ref="K52:N52"/>
    <mergeCell ref="K53:N53"/>
    <mergeCell ref="B145:P145"/>
    <mergeCell ref="K135:N135"/>
    <mergeCell ref="K136:N136"/>
    <mergeCell ref="A44:F44"/>
    <mergeCell ref="B45:P45"/>
    <mergeCell ref="K47:N47"/>
    <mergeCell ref="K48:N48"/>
    <mergeCell ref="K137:N137"/>
    <mergeCell ref="A142:F142"/>
    <mergeCell ref="K66:N66"/>
    <mergeCell ref="E4:K4"/>
    <mergeCell ref="K157:N157"/>
    <mergeCell ref="K147:N147"/>
    <mergeCell ref="K149:N149"/>
    <mergeCell ref="K143:N143"/>
    <mergeCell ref="K167:N167"/>
    <mergeCell ref="K168:N168"/>
    <mergeCell ref="K158:N158"/>
    <mergeCell ref="K161:N161"/>
    <mergeCell ref="K162:N162"/>
    <mergeCell ref="B155:P155"/>
    <mergeCell ref="B160:P160"/>
    <mergeCell ref="K165:N165"/>
    <mergeCell ref="K166:N166"/>
    <mergeCell ref="A159:F159"/>
    <mergeCell ref="K159:P159"/>
    <mergeCell ref="K144:N144"/>
    <mergeCell ref="B146:P146"/>
    <mergeCell ref="B148:P148"/>
    <mergeCell ref="A150:F150"/>
    <mergeCell ref="K150:P150"/>
    <mergeCell ref="A154:F154"/>
    <mergeCell ref="K154:P154"/>
  </mergeCells>
  <pageMargins left="0.31496062992125984" right="0.31496062992125984" top="0.74803149606299213" bottom="0.31496062992125984" header="0" footer="0"/>
  <pageSetup paperSize="9" scale="67" fitToHeight="0" pageOrder="overThenDown" orientation="landscape" r:id="rId1"/>
  <headerFooter alignWithMargins="0">
    <oddFooter>&amp;R&amp;"Calibri2,Regular"&amp;P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1-129 pirkimo dalys</vt:lpstr>
      <vt:lpstr>Lapas1</vt:lpstr>
      <vt:lpstr>'1-129 pirkimo dalys'!_Hlk60235319</vt:lpstr>
      <vt:lpstr>'1-129 pirkimo dalys'!Print_Area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Juristas</cp:lastModifiedBy>
  <cp:revision>0</cp:revision>
  <cp:lastPrinted>2020-12-31T08:20:16Z</cp:lastPrinted>
  <dcterms:created xsi:type="dcterms:W3CDTF">2016-09-09T09:35:31Z</dcterms:created>
  <dcterms:modified xsi:type="dcterms:W3CDTF">2020-12-31T08:23:08Z</dcterms:modified>
</cp:coreProperties>
</file>