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Juristas\Desktop\chirurginiai sutartys\SUTARTIMS-PASIULYMAI\Orto grupe\"/>
    </mc:Choice>
  </mc:AlternateContent>
  <xr:revisionPtr revIDLastSave="0" documentId="13_ncr:1_{A6092D1A-CA50-4BFB-8FF0-E5E2FA4F766F}" xr6:coauthVersionLast="45" xr6:coauthVersionMax="45" xr10:uidLastSave="{00000000-0000-0000-0000-000000000000}"/>
  <bookViews>
    <workbookView xWindow="-120" yWindow="-120" windowWidth="29040" windowHeight="15840" xr2:uid="{00000000-000D-0000-FFFF-FFFF00000000}"/>
  </bookViews>
  <sheets>
    <sheet name="1-129 pirkimo dalys" sheetId="1" r:id="rId1"/>
    <sheet name="Lapas1" sheetId="2" r:id="rId2"/>
  </sheets>
  <definedNames>
    <definedName name="_Hlk60235319" localSheetId="0">'1-129 pirkimo dalys'!$A$540</definedName>
    <definedName name="_xlnm.Print_Area" localSheetId="0">'1-129 pirkimo dalys'!$A$1:$R$550</definedName>
  </definedNames>
  <calcPr calcId="181029" iterateDelta="1E-4"/>
</workbook>
</file>

<file path=xl/calcChain.xml><?xml version="1.0" encoding="utf-8"?>
<calcChain xmlns="http://schemas.openxmlformats.org/spreadsheetml/2006/main">
  <c r="G533" i="1" l="1"/>
  <c r="H533" i="1"/>
  <c r="I532" i="1"/>
  <c r="J532" i="1" s="1"/>
  <c r="I531" i="1"/>
  <c r="J531" i="1" s="1"/>
  <c r="G529" i="1"/>
  <c r="H529" i="1"/>
  <c r="I526" i="1"/>
  <c r="J526" i="1" s="1"/>
  <c r="I527" i="1"/>
  <c r="J527" i="1" s="1"/>
  <c r="I528" i="1"/>
  <c r="J528" i="1" s="1"/>
  <c r="I525" i="1"/>
  <c r="G523" i="1"/>
  <c r="H523" i="1"/>
  <c r="I522" i="1"/>
  <c r="J522" i="1" s="1"/>
  <c r="I521" i="1"/>
  <c r="J521" i="1" s="1"/>
  <c r="G519" i="1"/>
  <c r="H519" i="1"/>
  <c r="I517" i="1"/>
  <c r="J517" i="1" s="1"/>
  <c r="I518" i="1"/>
  <c r="J518" i="1" s="1"/>
  <c r="I516" i="1"/>
  <c r="G514" i="1"/>
  <c r="H514" i="1"/>
  <c r="I513" i="1"/>
  <c r="I512" i="1"/>
  <c r="J512" i="1" s="1"/>
  <c r="G510" i="1"/>
  <c r="H510" i="1"/>
  <c r="I509" i="1"/>
  <c r="J509" i="1" s="1"/>
  <c r="I507" i="1"/>
  <c r="J507" i="1" s="1"/>
  <c r="I503" i="1"/>
  <c r="J503" i="1" s="1"/>
  <c r="G502" i="1"/>
  <c r="H502" i="1"/>
  <c r="I501" i="1"/>
  <c r="J501" i="1" s="1"/>
  <c r="I500" i="1"/>
  <c r="G498" i="1"/>
  <c r="H498" i="1"/>
  <c r="I493" i="1"/>
  <c r="J493" i="1" s="1"/>
  <c r="I494" i="1"/>
  <c r="J494" i="1" s="1"/>
  <c r="I495" i="1"/>
  <c r="J495" i="1" s="1"/>
  <c r="I496" i="1"/>
  <c r="J496" i="1" s="1"/>
  <c r="I497" i="1"/>
  <c r="J497" i="1" s="1"/>
  <c r="I492" i="1"/>
  <c r="J492" i="1" s="1"/>
  <c r="I490" i="1"/>
  <c r="J490" i="1" s="1"/>
  <c r="G489" i="1"/>
  <c r="H489" i="1"/>
  <c r="I487" i="1"/>
  <c r="J487" i="1" s="1"/>
  <c r="I488" i="1"/>
  <c r="J488" i="1" s="1"/>
  <c r="I486" i="1"/>
  <c r="J486" i="1" s="1"/>
  <c r="G484" i="1"/>
  <c r="H484" i="1"/>
  <c r="I478" i="1"/>
  <c r="J478" i="1" s="1"/>
  <c r="I479" i="1"/>
  <c r="J479" i="1" s="1"/>
  <c r="I480" i="1"/>
  <c r="J480" i="1" s="1"/>
  <c r="I481" i="1"/>
  <c r="J481" i="1" s="1"/>
  <c r="I482" i="1"/>
  <c r="J482" i="1" s="1"/>
  <c r="I483" i="1"/>
  <c r="J483" i="1" s="1"/>
  <c r="I477" i="1"/>
  <c r="G475" i="1"/>
  <c r="H475" i="1"/>
  <c r="I435" i="1"/>
  <c r="J435" i="1" s="1"/>
  <c r="I436" i="1"/>
  <c r="I437" i="1"/>
  <c r="J437" i="1" s="1"/>
  <c r="I438" i="1"/>
  <c r="J438" i="1" s="1"/>
  <c r="I439" i="1"/>
  <c r="J439" i="1" s="1"/>
  <c r="I440" i="1"/>
  <c r="J440" i="1" s="1"/>
  <c r="I441" i="1"/>
  <c r="J441" i="1" s="1"/>
  <c r="I442" i="1"/>
  <c r="J442" i="1" s="1"/>
  <c r="I443" i="1"/>
  <c r="J443" i="1" s="1"/>
  <c r="I444" i="1"/>
  <c r="J444" i="1" s="1"/>
  <c r="I445" i="1"/>
  <c r="J445" i="1" s="1"/>
  <c r="I446" i="1"/>
  <c r="J446" i="1" s="1"/>
  <c r="I447" i="1"/>
  <c r="J447" i="1" s="1"/>
  <c r="I448" i="1"/>
  <c r="J448" i="1" s="1"/>
  <c r="I449" i="1"/>
  <c r="J449" i="1" s="1"/>
  <c r="I450" i="1"/>
  <c r="J450" i="1" s="1"/>
  <c r="I451" i="1"/>
  <c r="J451" i="1" s="1"/>
  <c r="I452" i="1"/>
  <c r="J452" i="1" s="1"/>
  <c r="I453" i="1"/>
  <c r="J453" i="1" s="1"/>
  <c r="I454" i="1"/>
  <c r="J454" i="1" s="1"/>
  <c r="I455" i="1"/>
  <c r="J455" i="1" s="1"/>
  <c r="I456" i="1"/>
  <c r="J456" i="1" s="1"/>
  <c r="I457" i="1"/>
  <c r="J457" i="1" s="1"/>
  <c r="I458" i="1"/>
  <c r="J458" i="1" s="1"/>
  <c r="I459" i="1"/>
  <c r="J459" i="1" s="1"/>
  <c r="I460" i="1"/>
  <c r="J460" i="1" s="1"/>
  <c r="I461" i="1"/>
  <c r="J461" i="1" s="1"/>
  <c r="I462" i="1"/>
  <c r="J462" i="1" s="1"/>
  <c r="I463" i="1"/>
  <c r="J463" i="1" s="1"/>
  <c r="I464" i="1"/>
  <c r="J464" i="1" s="1"/>
  <c r="I465" i="1"/>
  <c r="J465" i="1" s="1"/>
  <c r="I466" i="1"/>
  <c r="J466" i="1" s="1"/>
  <c r="I467" i="1"/>
  <c r="J467" i="1" s="1"/>
  <c r="I468" i="1"/>
  <c r="J468" i="1" s="1"/>
  <c r="I469" i="1"/>
  <c r="J469" i="1" s="1"/>
  <c r="I470" i="1"/>
  <c r="J470" i="1" s="1"/>
  <c r="I471" i="1"/>
  <c r="J471" i="1" s="1"/>
  <c r="I472" i="1"/>
  <c r="J472" i="1" s="1"/>
  <c r="I473" i="1"/>
  <c r="J473" i="1" s="1"/>
  <c r="I474" i="1"/>
  <c r="J474" i="1" s="1"/>
  <c r="I434" i="1"/>
  <c r="J434" i="1" s="1"/>
  <c r="G432" i="1"/>
  <c r="H432" i="1"/>
  <c r="I431" i="1"/>
  <c r="J431" i="1" s="1"/>
  <c r="I429" i="1"/>
  <c r="I425" i="1"/>
  <c r="J425" i="1" s="1"/>
  <c r="G424" i="1"/>
  <c r="H424" i="1"/>
  <c r="I421" i="1"/>
  <c r="J421" i="1" s="1"/>
  <c r="I422" i="1"/>
  <c r="J422" i="1" s="1"/>
  <c r="I423" i="1"/>
  <c r="I420" i="1"/>
  <c r="J420" i="1" s="1"/>
  <c r="G418" i="1"/>
  <c r="H418" i="1"/>
  <c r="I416" i="1"/>
  <c r="J416" i="1" s="1"/>
  <c r="I417" i="1"/>
  <c r="J417" i="1" s="1"/>
  <c r="I415" i="1"/>
  <c r="J415" i="1" s="1"/>
  <c r="I411" i="1"/>
  <c r="J411" i="1" s="1"/>
  <c r="I412" i="1"/>
  <c r="J412" i="1" s="1"/>
  <c r="I413" i="1"/>
  <c r="J413" i="1" s="1"/>
  <c r="I410" i="1"/>
  <c r="J410" i="1" s="1"/>
  <c r="G409" i="1"/>
  <c r="H409" i="1"/>
  <c r="I407" i="1"/>
  <c r="I408" i="1"/>
  <c r="J408" i="1" s="1"/>
  <c r="I406" i="1"/>
  <c r="J406" i="1" s="1"/>
  <c r="G404" i="1"/>
  <c r="H404" i="1"/>
  <c r="I402" i="1"/>
  <c r="J402" i="1" s="1"/>
  <c r="I403" i="1"/>
  <c r="J403" i="1" s="1"/>
  <c r="I401" i="1"/>
  <c r="J401" i="1" s="1"/>
  <c r="I399" i="1"/>
  <c r="J399" i="1" s="1"/>
  <c r="I398" i="1"/>
  <c r="J398" i="1" s="1"/>
  <c r="I393" i="1"/>
  <c r="J393" i="1" s="1"/>
  <c r="I394" i="1"/>
  <c r="J394" i="1" s="1"/>
  <c r="I395" i="1"/>
  <c r="J395" i="1" s="1"/>
  <c r="I392" i="1"/>
  <c r="J392" i="1" s="1"/>
  <c r="I391" i="1"/>
  <c r="J391" i="1" s="1"/>
  <c r="G390" i="1"/>
  <c r="H390" i="1"/>
  <c r="I389" i="1"/>
  <c r="J389" i="1" s="1"/>
  <c r="I388" i="1"/>
  <c r="J388" i="1" s="1"/>
  <c r="I386" i="1"/>
  <c r="J386" i="1" s="1"/>
  <c r="G385" i="1"/>
  <c r="H385" i="1"/>
  <c r="I384" i="1"/>
  <c r="J384" i="1" s="1"/>
  <c r="I383" i="1"/>
  <c r="J383" i="1" s="1"/>
  <c r="G381" i="1"/>
  <c r="H381" i="1"/>
  <c r="I371" i="1"/>
  <c r="J371" i="1" s="1"/>
  <c r="I372" i="1"/>
  <c r="J372" i="1" s="1"/>
  <c r="I373" i="1"/>
  <c r="J373" i="1" s="1"/>
  <c r="I374" i="1"/>
  <c r="J374" i="1" s="1"/>
  <c r="I375" i="1"/>
  <c r="J375" i="1" s="1"/>
  <c r="I376" i="1"/>
  <c r="J376" i="1" s="1"/>
  <c r="I377" i="1"/>
  <c r="J377" i="1" s="1"/>
  <c r="I378" i="1"/>
  <c r="J378" i="1" s="1"/>
  <c r="I379" i="1"/>
  <c r="J379" i="1" s="1"/>
  <c r="I380" i="1"/>
  <c r="J380" i="1" s="1"/>
  <c r="I370" i="1"/>
  <c r="I366" i="1"/>
  <c r="J366" i="1" s="1"/>
  <c r="I367" i="1"/>
  <c r="J367" i="1" s="1"/>
  <c r="I368" i="1"/>
  <c r="J368" i="1" s="1"/>
  <c r="I365" i="1"/>
  <c r="J365" i="1" s="1"/>
  <c r="G364" i="1"/>
  <c r="H364" i="1"/>
  <c r="I362" i="1"/>
  <c r="J362" i="1" s="1"/>
  <c r="I363" i="1"/>
  <c r="J363" i="1" s="1"/>
  <c r="I361" i="1"/>
  <c r="G359" i="1"/>
  <c r="H359" i="1"/>
  <c r="I358" i="1"/>
  <c r="J358" i="1" s="1"/>
  <c r="I357" i="1"/>
  <c r="J357" i="1" s="1"/>
  <c r="G355" i="1"/>
  <c r="H355" i="1"/>
  <c r="I354" i="1"/>
  <c r="J354" i="1" s="1"/>
  <c r="I353" i="1"/>
  <c r="J353" i="1" s="1"/>
  <c r="I351" i="1"/>
  <c r="J351" i="1" s="1"/>
  <c r="I350" i="1"/>
  <c r="J350" i="1" s="1"/>
  <c r="G349" i="1"/>
  <c r="H349" i="1"/>
  <c r="I343" i="1"/>
  <c r="J343" i="1" s="1"/>
  <c r="I344" i="1"/>
  <c r="J344" i="1" s="1"/>
  <c r="I345" i="1"/>
  <c r="J345" i="1" s="1"/>
  <c r="I346" i="1"/>
  <c r="J346" i="1" s="1"/>
  <c r="I347" i="1"/>
  <c r="J347" i="1" s="1"/>
  <c r="I348" i="1"/>
  <c r="J348" i="1" s="1"/>
  <c r="I342" i="1"/>
  <c r="J342" i="1" s="1"/>
  <c r="I340" i="1"/>
  <c r="I334" i="1"/>
  <c r="J334" i="1" s="1"/>
  <c r="I335" i="1"/>
  <c r="J335" i="1" s="1"/>
  <c r="I336" i="1"/>
  <c r="J336" i="1" s="1"/>
  <c r="I333" i="1"/>
  <c r="I327" i="1"/>
  <c r="J327" i="1" s="1"/>
  <c r="I328" i="1"/>
  <c r="J328" i="1" s="1"/>
  <c r="I329" i="1"/>
  <c r="J329" i="1" s="1"/>
  <c r="I330" i="1"/>
  <c r="J330" i="1" s="1"/>
  <c r="I331" i="1"/>
  <c r="J331" i="1" s="1"/>
  <c r="I326" i="1"/>
  <c r="J326" i="1" s="1"/>
  <c r="G325" i="1"/>
  <c r="H325" i="1"/>
  <c r="I324" i="1"/>
  <c r="J324" i="1" s="1"/>
  <c r="I323" i="1"/>
  <c r="J323" i="1" s="1"/>
  <c r="I312" i="1"/>
  <c r="J312" i="1" s="1"/>
  <c r="I313" i="1"/>
  <c r="J313" i="1" s="1"/>
  <c r="I314" i="1"/>
  <c r="J314" i="1" s="1"/>
  <c r="I315" i="1"/>
  <c r="J315" i="1" s="1"/>
  <c r="I316" i="1"/>
  <c r="J316" i="1" s="1"/>
  <c r="I317" i="1"/>
  <c r="J317" i="1" s="1"/>
  <c r="I318" i="1"/>
  <c r="J318" i="1" s="1"/>
  <c r="I319" i="1"/>
  <c r="J319" i="1" s="1"/>
  <c r="I320" i="1"/>
  <c r="J320" i="1" s="1"/>
  <c r="I321" i="1"/>
  <c r="J321" i="1" s="1"/>
  <c r="I311" i="1"/>
  <c r="J311" i="1" s="1"/>
  <c r="G310" i="1"/>
  <c r="H310" i="1"/>
  <c r="I309" i="1"/>
  <c r="I308" i="1"/>
  <c r="J308" i="1" s="1"/>
  <c r="I306" i="1"/>
  <c r="J306" i="1" s="1"/>
  <c r="G305" i="1"/>
  <c r="H305" i="1"/>
  <c r="I304" i="1"/>
  <c r="J304" i="1" s="1"/>
  <c r="I303" i="1"/>
  <c r="J303" i="1" s="1"/>
  <c r="G301" i="1"/>
  <c r="H301" i="1"/>
  <c r="I300" i="1"/>
  <c r="J300" i="1" s="1"/>
  <c r="I299" i="1"/>
  <c r="J299" i="1" s="1"/>
  <c r="I293" i="1"/>
  <c r="J293" i="1" s="1"/>
  <c r="I294" i="1"/>
  <c r="J294" i="1" s="1"/>
  <c r="I295" i="1"/>
  <c r="J295" i="1" s="1"/>
  <c r="I296" i="1"/>
  <c r="J296" i="1" s="1"/>
  <c r="I297" i="1"/>
  <c r="J297" i="1" s="1"/>
  <c r="I292" i="1"/>
  <c r="J292" i="1" s="1"/>
  <c r="G291" i="1"/>
  <c r="H291" i="1"/>
  <c r="I290" i="1"/>
  <c r="J290" i="1" s="1"/>
  <c r="I289" i="1"/>
  <c r="J289" i="1" s="1"/>
  <c r="G287" i="1"/>
  <c r="H287" i="1"/>
  <c r="I286" i="1"/>
  <c r="J286" i="1" s="1"/>
  <c r="I285" i="1"/>
  <c r="J285" i="1" s="1"/>
  <c r="G283" i="1"/>
  <c r="H283" i="1"/>
  <c r="I279" i="1"/>
  <c r="J279" i="1" s="1"/>
  <c r="I280" i="1"/>
  <c r="J280" i="1" s="1"/>
  <c r="I281" i="1"/>
  <c r="J281" i="1" s="1"/>
  <c r="I282" i="1"/>
  <c r="J282" i="1" s="1"/>
  <c r="I278" i="1"/>
  <c r="I276" i="1"/>
  <c r="J276" i="1" s="1"/>
  <c r="I275" i="1"/>
  <c r="J275" i="1" s="1"/>
  <c r="G274" i="1"/>
  <c r="H274" i="1"/>
  <c r="I273" i="1"/>
  <c r="I272" i="1"/>
  <c r="J272" i="1" s="1"/>
  <c r="G270" i="1"/>
  <c r="H270" i="1"/>
  <c r="I268" i="1"/>
  <c r="J268" i="1" s="1"/>
  <c r="I269" i="1"/>
  <c r="J269" i="1" s="1"/>
  <c r="I267" i="1"/>
  <c r="G265" i="1"/>
  <c r="H265" i="1"/>
  <c r="I264" i="1"/>
  <c r="J264" i="1" s="1"/>
  <c r="I263" i="1"/>
  <c r="J263" i="1" s="1"/>
  <c r="G261" i="1"/>
  <c r="H261" i="1"/>
  <c r="I259" i="1"/>
  <c r="J259" i="1" s="1"/>
  <c r="I260" i="1"/>
  <c r="J260" i="1" s="1"/>
  <c r="I258" i="1"/>
  <c r="I256" i="1"/>
  <c r="J256" i="1" s="1"/>
  <c r="G255" i="1"/>
  <c r="H255" i="1"/>
  <c r="I254" i="1"/>
  <c r="J254" i="1" s="1"/>
  <c r="I253" i="1"/>
  <c r="J253" i="1" s="1"/>
  <c r="I250" i="1"/>
  <c r="J250" i="1" s="1"/>
  <c r="I251" i="1"/>
  <c r="J251" i="1" s="1"/>
  <c r="I249" i="1"/>
  <c r="J249" i="1" s="1"/>
  <c r="G247" i="1"/>
  <c r="H247" i="1"/>
  <c r="I245" i="1"/>
  <c r="J245" i="1" s="1"/>
  <c r="I246" i="1"/>
  <c r="J246" i="1" s="1"/>
  <c r="I244" i="1"/>
  <c r="G242" i="1"/>
  <c r="H242" i="1"/>
  <c r="I241" i="1"/>
  <c r="J241" i="1" s="1"/>
  <c r="I240" i="1"/>
  <c r="J240" i="1" s="1"/>
  <c r="G237" i="1"/>
  <c r="H237" i="1"/>
  <c r="I236" i="1"/>
  <c r="J236" i="1" s="1"/>
  <c r="I235" i="1"/>
  <c r="J235" i="1" s="1"/>
  <c r="I231" i="1"/>
  <c r="J231" i="1" s="1"/>
  <c r="I232" i="1"/>
  <c r="J232" i="1" s="1"/>
  <c r="I233" i="1"/>
  <c r="J233" i="1" s="1"/>
  <c r="I230" i="1"/>
  <c r="J230" i="1" s="1"/>
  <c r="G229" i="1"/>
  <c r="H229" i="1"/>
  <c r="I228" i="1"/>
  <c r="J228" i="1" s="1"/>
  <c r="I227" i="1"/>
  <c r="J227" i="1" s="1"/>
  <c r="G225" i="1"/>
  <c r="H225" i="1"/>
  <c r="I223" i="1"/>
  <c r="J223" i="1" s="1"/>
  <c r="I224" i="1"/>
  <c r="J224" i="1" s="1"/>
  <c r="I222" i="1"/>
  <c r="G220" i="1"/>
  <c r="H220" i="1"/>
  <c r="I217" i="1"/>
  <c r="J217" i="1" s="1"/>
  <c r="I218" i="1"/>
  <c r="I219" i="1"/>
  <c r="J219" i="1" s="1"/>
  <c r="I216" i="1"/>
  <c r="J216" i="1" s="1"/>
  <c r="I212" i="1"/>
  <c r="J212" i="1" s="1"/>
  <c r="I213" i="1"/>
  <c r="J213" i="1" s="1"/>
  <c r="I214" i="1"/>
  <c r="J214" i="1" s="1"/>
  <c r="I211" i="1"/>
  <c r="J211" i="1" s="1"/>
  <c r="G210" i="1"/>
  <c r="H210" i="1"/>
  <c r="I203" i="1"/>
  <c r="J203" i="1" s="1"/>
  <c r="I204" i="1"/>
  <c r="J204" i="1" s="1"/>
  <c r="I205" i="1"/>
  <c r="J205" i="1" s="1"/>
  <c r="I206" i="1"/>
  <c r="J206" i="1" s="1"/>
  <c r="I207" i="1"/>
  <c r="J207" i="1" s="1"/>
  <c r="I208" i="1"/>
  <c r="J208" i="1" s="1"/>
  <c r="I209" i="1"/>
  <c r="J209" i="1" s="1"/>
  <c r="I202" i="1"/>
  <c r="J202" i="1" s="1"/>
  <c r="G200" i="1"/>
  <c r="H200" i="1"/>
  <c r="I198" i="1"/>
  <c r="J198" i="1" s="1"/>
  <c r="I199" i="1"/>
  <c r="J199" i="1" s="1"/>
  <c r="I197" i="1"/>
  <c r="G195" i="1"/>
  <c r="H195" i="1"/>
  <c r="I191" i="1"/>
  <c r="J191" i="1" s="1"/>
  <c r="I192" i="1"/>
  <c r="J192" i="1" s="1"/>
  <c r="I193" i="1"/>
  <c r="J193" i="1" s="1"/>
  <c r="I194" i="1"/>
  <c r="J194" i="1" s="1"/>
  <c r="I190" i="1"/>
  <c r="I188" i="1"/>
  <c r="J188" i="1" s="1"/>
  <c r="G187" i="1"/>
  <c r="H187" i="1"/>
  <c r="I178" i="1"/>
  <c r="I179" i="1"/>
  <c r="J179" i="1" s="1"/>
  <c r="I180" i="1"/>
  <c r="J180" i="1" s="1"/>
  <c r="I181" i="1"/>
  <c r="J181" i="1" s="1"/>
  <c r="I182" i="1"/>
  <c r="J182" i="1" s="1"/>
  <c r="I183" i="1"/>
  <c r="J183" i="1" s="1"/>
  <c r="I184" i="1"/>
  <c r="J184" i="1" s="1"/>
  <c r="I185" i="1"/>
  <c r="J185" i="1" s="1"/>
  <c r="I186" i="1"/>
  <c r="J186" i="1" s="1"/>
  <c r="I177" i="1"/>
  <c r="J177" i="1" s="1"/>
  <c r="I175" i="1"/>
  <c r="J175" i="1" s="1"/>
  <c r="G174" i="1"/>
  <c r="H174" i="1"/>
  <c r="I169" i="1"/>
  <c r="J169" i="1" s="1"/>
  <c r="I170" i="1"/>
  <c r="J170" i="1" s="1"/>
  <c r="I171" i="1"/>
  <c r="J171" i="1" s="1"/>
  <c r="I172" i="1"/>
  <c r="J172" i="1" s="1"/>
  <c r="I173" i="1"/>
  <c r="J173" i="1" s="1"/>
  <c r="I168" i="1"/>
  <c r="J168" i="1" s="1"/>
  <c r="I166" i="1"/>
  <c r="J166" i="1" s="1"/>
  <c r="I152" i="1"/>
  <c r="J152" i="1" s="1"/>
  <c r="I151" i="1"/>
  <c r="J151" i="1" s="1"/>
  <c r="G149" i="1"/>
  <c r="H149" i="1"/>
  <c r="I148" i="1"/>
  <c r="I147" i="1"/>
  <c r="J147" i="1" s="1"/>
  <c r="G144" i="1"/>
  <c r="H144" i="1"/>
  <c r="I143" i="1"/>
  <c r="I142" i="1"/>
  <c r="J142" i="1" s="1"/>
  <c r="G138" i="1"/>
  <c r="H138" i="1"/>
  <c r="I137" i="1"/>
  <c r="I136" i="1"/>
  <c r="J136" i="1" s="1"/>
  <c r="G133" i="1"/>
  <c r="H133" i="1"/>
  <c r="I131" i="1"/>
  <c r="J131" i="1" s="1"/>
  <c r="I132" i="1"/>
  <c r="J132" i="1" s="1"/>
  <c r="I130" i="1"/>
  <c r="G126" i="1"/>
  <c r="H126" i="1"/>
  <c r="I125" i="1"/>
  <c r="J125" i="1" s="1"/>
  <c r="I124" i="1"/>
  <c r="J124" i="1" s="1"/>
  <c r="I122" i="1"/>
  <c r="J122" i="1" s="1"/>
  <c r="I121" i="1"/>
  <c r="J121" i="1" s="1"/>
  <c r="G116" i="1"/>
  <c r="H116" i="1"/>
  <c r="I113" i="1"/>
  <c r="J113" i="1" s="1"/>
  <c r="I114" i="1"/>
  <c r="J114" i="1" s="1"/>
  <c r="I115" i="1"/>
  <c r="J115" i="1" s="1"/>
  <c r="I112" i="1"/>
  <c r="J112" i="1" s="1"/>
  <c r="I109" i="1"/>
  <c r="J109" i="1" s="1"/>
  <c r="I108" i="1"/>
  <c r="J108" i="1" s="1"/>
  <c r="G107" i="1"/>
  <c r="H107" i="1"/>
  <c r="I88" i="1"/>
  <c r="J88" i="1" s="1"/>
  <c r="I89" i="1"/>
  <c r="J89" i="1" s="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J102" i="1" s="1"/>
  <c r="I103" i="1"/>
  <c r="J103" i="1" s="1"/>
  <c r="I104" i="1"/>
  <c r="J104" i="1" s="1"/>
  <c r="I105" i="1"/>
  <c r="J105" i="1" s="1"/>
  <c r="I106" i="1"/>
  <c r="J106" i="1" s="1"/>
  <c r="I87" i="1"/>
  <c r="J87" i="1" s="1"/>
  <c r="G85" i="1"/>
  <c r="H85" i="1"/>
  <c r="I74" i="1"/>
  <c r="J74" i="1" s="1"/>
  <c r="I75" i="1"/>
  <c r="J75" i="1" s="1"/>
  <c r="I76" i="1"/>
  <c r="J76" i="1" s="1"/>
  <c r="I77" i="1"/>
  <c r="J77" i="1" s="1"/>
  <c r="I78" i="1"/>
  <c r="J78" i="1" s="1"/>
  <c r="I79" i="1"/>
  <c r="J79" i="1" s="1"/>
  <c r="I80" i="1"/>
  <c r="J80" i="1" s="1"/>
  <c r="I81" i="1"/>
  <c r="J81" i="1" s="1"/>
  <c r="I82" i="1"/>
  <c r="J82" i="1" s="1"/>
  <c r="I83" i="1"/>
  <c r="J83" i="1" s="1"/>
  <c r="I84" i="1"/>
  <c r="J84" i="1" s="1"/>
  <c r="I73" i="1"/>
  <c r="G43" i="1"/>
  <c r="H43" i="1"/>
  <c r="G50" i="1"/>
  <c r="H50" i="1"/>
  <c r="G62" i="1"/>
  <c r="H62" i="1"/>
  <c r="G71" i="1"/>
  <c r="H71" i="1"/>
  <c r="I67" i="1"/>
  <c r="J67" i="1" s="1"/>
  <c r="I68" i="1"/>
  <c r="J68" i="1" s="1"/>
  <c r="I69" i="1"/>
  <c r="J69" i="1" s="1"/>
  <c r="I70" i="1"/>
  <c r="J70" i="1" s="1"/>
  <c r="I66" i="1"/>
  <c r="I63" i="1"/>
  <c r="J63" i="1" s="1"/>
  <c r="I53" i="1"/>
  <c r="J53" i="1" s="1"/>
  <c r="I54" i="1"/>
  <c r="J54" i="1" s="1"/>
  <c r="I55" i="1"/>
  <c r="J55" i="1" s="1"/>
  <c r="I56" i="1"/>
  <c r="J56" i="1" s="1"/>
  <c r="I57" i="1"/>
  <c r="J57" i="1" s="1"/>
  <c r="I58" i="1"/>
  <c r="J58" i="1" s="1"/>
  <c r="I59" i="1"/>
  <c r="J59" i="1" s="1"/>
  <c r="I60" i="1"/>
  <c r="J60" i="1" s="1"/>
  <c r="I61" i="1"/>
  <c r="J61" i="1" s="1"/>
  <c r="I52" i="1"/>
  <c r="J52" i="1" s="1"/>
  <c r="I47" i="1"/>
  <c r="J47" i="1" s="1"/>
  <c r="I48" i="1"/>
  <c r="J48" i="1" s="1"/>
  <c r="I49" i="1"/>
  <c r="J49" i="1" s="1"/>
  <c r="I46" i="1"/>
  <c r="I44" i="1"/>
  <c r="J44" i="1" s="1"/>
  <c r="I42" i="1"/>
  <c r="J42" i="1" s="1"/>
  <c r="I41" i="1"/>
  <c r="J41"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2" i="1"/>
  <c r="J32" i="1" s="1"/>
  <c r="I33" i="1"/>
  <c r="J33" i="1" s="1"/>
  <c r="I34" i="1"/>
  <c r="J34" i="1" s="1"/>
  <c r="I35" i="1"/>
  <c r="J35" i="1" s="1"/>
  <c r="I36" i="1"/>
  <c r="J36" i="1" s="1"/>
  <c r="I37" i="1"/>
  <c r="J37" i="1" s="1"/>
  <c r="I38" i="1"/>
  <c r="J38" i="1" s="1"/>
  <c r="I39" i="1"/>
  <c r="J39" i="1" s="1"/>
  <c r="I19" i="1"/>
  <c r="J19" i="1" s="1"/>
  <c r="I12" i="1"/>
  <c r="J12" i="1" s="1"/>
  <c r="I13" i="1"/>
  <c r="J13" i="1" s="1"/>
  <c r="I14" i="1"/>
  <c r="J14" i="1" s="1"/>
  <c r="I15" i="1"/>
  <c r="J15" i="1" s="1"/>
  <c r="I16" i="1"/>
  <c r="J16" i="1" s="1"/>
  <c r="I17" i="1"/>
  <c r="J17" i="1" s="1"/>
  <c r="I11" i="1"/>
  <c r="I502" i="1" l="1"/>
  <c r="I529" i="1"/>
  <c r="I409" i="1"/>
  <c r="I432" i="1"/>
  <c r="J500" i="1"/>
  <c r="J510" i="1"/>
  <c r="I489" i="1"/>
  <c r="I519" i="1"/>
  <c r="I533" i="1"/>
  <c r="J533" i="1"/>
  <c r="J407" i="1"/>
  <c r="I418" i="1"/>
  <c r="I424" i="1"/>
  <c r="I510" i="1"/>
  <c r="I514" i="1"/>
  <c r="J409" i="1"/>
  <c r="I475" i="1"/>
  <c r="J489" i="1"/>
  <c r="J523" i="1"/>
  <c r="J404" i="1"/>
  <c r="I404" i="1"/>
  <c r="I484" i="1"/>
  <c r="I523" i="1"/>
  <c r="J502" i="1"/>
  <c r="J418" i="1"/>
  <c r="J498" i="1"/>
  <c r="J436" i="1"/>
  <c r="J475" i="1" s="1"/>
  <c r="J525" i="1"/>
  <c r="J529" i="1" s="1"/>
  <c r="J423" i="1"/>
  <c r="J424" i="1" s="1"/>
  <c r="J429" i="1"/>
  <c r="J432" i="1" s="1"/>
  <c r="J477" i="1"/>
  <c r="J484" i="1" s="1"/>
  <c r="I498" i="1"/>
  <c r="J513" i="1"/>
  <c r="J514" i="1" s="1"/>
  <c r="J516" i="1"/>
  <c r="J519" i="1" s="1"/>
  <c r="I85" i="1"/>
  <c r="I138" i="1"/>
  <c r="I149" i="1"/>
  <c r="J390" i="1"/>
  <c r="J291" i="1"/>
  <c r="I310" i="1"/>
  <c r="I187" i="1"/>
  <c r="I43" i="1"/>
  <c r="J242" i="1"/>
  <c r="I261" i="1"/>
  <c r="I283" i="1"/>
  <c r="J355" i="1"/>
  <c r="J385" i="1"/>
  <c r="I390" i="1"/>
  <c r="J237" i="1"/>
  <c r="I220" i="1"/>
  <c r="I225" i="1"/>
  <c r="I247" i="1"/>
  <c r="J265" i="1"/>
  <c r="I274" i="1"/>
  <c r="J278" i="1"/>
  <c r="J283" i="1" s="1"/>
  <c r="J301" i="1"/>
  <c r="J359" i="1"/>
  <c r="I381" i="1"/>
  <c r="I71" i="1"/>
  <c r="J229" i="1"/>
  <c r="J255" i="1"/>
  <c r="I270" i="1"/>
  <c r="J287" i="1"/>
  <c r="J305" i="1"/>
  <c r="J325" i="1"/>
  <c r="I349" i="1"/>
  <c r="I364" i="1"/>
  <c r="J333" i="1"/>
  <c r="I133" i="1"/>
  <c r="I144" i="1"/>
  <c r="J222" i="1"/>
  <c r="J225" i="1" s="1"/>
  <c r="I229" i="1"/>
  <c r="I237" i="1"/>
  <c r="I242" i="1"/>
  <c r="I255" i="1"/>
  <c r="J258" i="1"/>
  <c r="J261" i="1" s="1"/>
  <c r="I265" i="1"/>
  <c r="J273" i="1"/>
  <c r="J274" i="1" s="1"/>
  <c r="I287" i="1"/>
  <c r="I291" i="1"/>
  <c r="I301" i="1"/>
  <c r="I305" i="1"/>
  <c r="J309" i="1"/>
  <c r="J310" i="1" s="1"/>
  <c r="I325" i="1"/>
  <c r="J340" i="1"/>
  <c r="J349" i="1" s="1"/>
  <c r="I355" i="1"/>
  <c r="I359" i="1"/>
  <c r="J370" i="1"/>
  <c r="J381" i="1" s="1"/>
  <c r="I385" i="1"/>
  <c r="J107" i="1"/>
  <c r="I195" i="1"/>
  <c r="J218" i="1"/>
  <c r="J220" i="1" s="1"/>
  <c r="I50" i="1"/>
  <c r="I200" i="1"/>
  <c r="J244" i="1"/>
  <c r="J247" i="1" s="1"/>
  <c r="J267" i="1"/>
  <c r="J270" i="1" s="1"/>
  <c r="J361" i="1"/>
  <c r="J364" i="1" s="1"/>
  <c r="J62" i="1"/>
  <c r="J116" i="1"/>
  <c r="J174" i="1"/>
  <c r="J210" i="1"/>
  <c r="J126" i="1"/>
  <c r="J73" i="1"/>
  <c r="J85" i="1" s="1"/>
  <c r="J11" i="1"/>
  <c r="J43" i="1" s="1"/>
  <c r="I62" i="1"/>
  <c r="J66" i="1"/>
  <c r="J71" i="1" s="1"/>
  <c r="I107" i="1"/>
  <c r="I116" i="1"/>
  <c r="I126" i="1"/>
  <c r="J137" i="1"/>
  <c r="J138" i="1" s="1"/>
  <c r="J143" i="1"/>
  <c r="J144" i="1" s="1"/>
  <c r="J148" i="1"/>
  <c r="J149" i="1" s="1"/>
  <c r="I174" i="1"/>
  <c r="J178" i="1"/>
  <c r="J187" i="1" s="1"/>
  <c r="J190" i="1"/>
  <c r="J195" i="1" s="1"/>
  <c r="J197" i="1"/>
  <c r="J200" i="1" s="1"/>
  <c r="I210" i="1"/>
  <c r="J46" i="1"/>
  <c r="J50" i="1" s="1"/>
  <c r="J130" i="1"/>
  <c r="J133" i="1" s="1"/>
</calcChain>
</file>

<file path=xl/sharedStrings.xml><?xml version="1.0" encoding="utf-8"?>
<sst xmlns="http://schemas.openxmlformats.org/spreadsheetml/2006/main" count="2050" uniqueCount="1112">
  <si>
    <t>BESIREZORBUOJANTI SIUVIMO MEDŽIAGA</t>
  </si>
  <si>
    <t>Pirki-mo dalies Nr.</t>
  </si>
  <si>
    <t>Mato vienetas</t>
  </si>
  <si>
    <t>Orientacinis kiekis, vnt.</t>
  </si>
  <si>
    <t>Vieno siūlo kaina EUR (be PVM)</t>
  </si>
  <si>
    <t>PVM tarifas %</t>
  </si>
  <si>
    <t>Bendra orientacinė suma EUR (be PVM)</t>
  </si>
  <si>
    <t>Bendra orientacinė suma EUR (su PVM)</t>
  </si>
  <si>
    <t>Siūlo storis</t>
  </si>
  <si>
    <t>Adatos lenktumas</t>
  </si>
  <si>
    <t>Adatos ilgis, mm</t>
  </si>
  <si>
    <t>Adatos forma</t>
  </si>
  <si>
    <t>Siūlo ilgis, cm</t>
  </si>
  <si>
    <t>Kompanijos gamintojos pavadinimas</t>
  </si>
  <si>
    <t>Prekės katalogo Nr.</t>
  </si>
  <si>
    <t>1.</t>
  </si>
  <si>
    <t>1.1.</t>
  </si>
  <si>
    <t>vnt.</t>
  </si>
  <si>
    <t>1/2</t>
  </si>
  <si>
    <t>apvali</t>
  </si>
  <si>
    <t>2/0</t>
  </si>
  <si>
    <t>3/0</t>
  </si>
  <si>
    <t>4/0</t>
  </si>
  <si>
    <t>pjaunanti</t>
  </si>
  <si>
    <t>3/8</t>
  </si>
  <si>
    <t>2x70</t>
  </si>
  <si>
    <t>2x70 arba 1x150</t>
  </si>
  <si>
    <t>5/8 R</t>
  </si>
  <si>
    <t>5/0</t>
  </si>
  <si>
    <t>1.3.1</t>
  </si>
  <si>
    <t>6/0</t>
  </si>
  <si>
    <t>1.3.2</t>
  </si>
  <si>
    <t>2.</t>
  </si>
  <si>
    <t>3.</t>
  </si>
  <si>
    <t>4.</t>
  </si>
  <si>
    <t>2x1/2</t>
  </si>
  <si>
    <t>5.</t>
  </si>
  <si>
    <r>
      <t xml:space="preserve">                                           </t>
    </r>
    <r>
      <rPr>
        <b/>
        <sz val="12"/>
        <color indexed="8"/>
        <rFont val="Calibri"/>
        <family val="2"/>
        <charset val="186"/>
      </rPr>
      <t>NESIREZORBUOJANTI SIUVIMO MEDŽIAGA</t>
    </r>
  </si>
  <si>
    <t>6.</t>
  </si>
  <si>
    <t>pjaunama</t>
  </si>
  <si>
    <t>7.</t>
  </si>
  <si>
    <t>30-40</t>
  </si>
  <si>
    <t>2x75</t>
  </si>
  <si>
    <t>8.</t>
  </si>
  <si>
    <t>7/0</t>
  </si>
  <si>
    <t>2x3/8</t>
  </si>
  <si>
    <t>apvali, pjaunamu galu</t>
  </si>
  <si>
    <t>9.</t>
  </si>
  <si>
    <t>Šilkas</t>
  </si>
  <si>
    <t>2x45</t>
  </si>
  <si>
    <t>10.</t>
  </si>
  <si>
    <t>3x45</t>
  </si>
  <si>
    <t>Pavadinimas</t>
  </si>
  <si>
    <t>Orientacinis kiekis</t>
  </si>
  <si>
    <t>Vieneto kaina EUR (be PVM)</t>
  </si>
  <si>
    <t>PVM tarifas, %</t>
  </si>
  <si>
    <t>Dydis cm</t>
  </si>
  <si>
    <t>Katalogo kodas</t>
  </si>
  <si>
    <t>12.</t>
  </si>
  <si>
    <t>12.2</t>
  </si>
  <si>
    <t>Pirkimo dalies Nr.</t>
  </si>
  <si>
    <t>Firminis pavadi-nimas</t>
  </si>
  <si>
    <t>13.</t>
  </si>
  <si>
    <t>Implantų tinkleliai iš nesirezorbuojančios monofilamentinės polipropileno medžiagos</t>
  </si>
  <si>
    <t>Transobturatorinė šlaplės fiksavimo sistema</t>
  </si>
  <si>
    <t>Vientisas tinklelis</t>
  </si>
  <si>
    <t>1,1(±0.1) x 45(±5)</t>
  </si>
  <si>
    <t>Retrogaktinė šlaplės fiksavimo sistema</t>
  </si>
  <si>
    <t>Ilgis cm</t>
  </si>
  <si>
    <t>Storis mm</t>
  </si>
  <si>
    <t>Plotis mm</t>
  </si>
  <si>
    <t>14.</t>
  </si>
  <si>
    <t>Retrakcinės juostelės kraujagyslėms:</t>
  </si>
  <si>
    <t>15.</t>
  </si>
  <si>
    <t>Endoskopinės siuvimo priemonės:</t>
  </si>
  <si>
    <t>Hemostatinės kabutės</t>
  </si>
  <si>
    <t>Storis</t>
  </si>
  <si>
    <t>Ilgis</t>
  </si>
  <si>
    <t>16.</t>
  </si>
  <si>
    <t>Ne trumpesnis 60 cm</t>
  </si>
  <si>
    <t>17.</t>
  </si>
  <si>
    <t>Užsirakinančios hemostatinės kabutės</t>
  </si>
  <si>
    <t>18.</t>
  </si>
  <si>
    <t>19.</t>
  </si>
  <si>
    <t>1.Visoms pozicijoms taikomi reikalavimai - atitikimas CE sertifikatui.</t>
  </si>
  <si>
    <t>2. Pasiūlymas turi būti pateiktas visai prekių daliai t.y. visoms dalies pozicijoms.</t>
  </si>
  <si>
    <t>5. Konkursui galima pateikti ir didesnio ploto implantus su sąlyga, kad visos implantų kraštinės bus nemažesnės už nurodytas specifikacijoje.</t>
  </si>
  <si>
    <t>6. Bendrieji specialieji reikalavimai chirurginiams siūlams:</t>
  </si>
  <si>
    <t>6.1. Ant kiekvienos siūlų dėžutės privaloma informacija: chirurginio siūlo kodas, firminis pavadinimas ir cheminė sudėtis, filamentiškumas, storis USP, ilgis cm, spalva, rezorbuojantis – nesirezorbuojantis, apvalkalas (jeigu yra), tuzinų skaičius, siūlų sterilizavimo metodas, chirurginės adatos kodas, adatos smaigalys, adatos lenktumas, adatos ilgis mm, sterilumo galiojimo laikas (ne mažiau 5 metai nuo pagaminimo datos).</t>
  </si>
  <si>
    <t>6.2. Chirurginės adatos vaizdas ir dydis ant pakuotės atitinka originalo dydį.</t>
  </si>
  <si>
    <t>6.3. Chirurginės adatos tvirtos, nelūžta.</t>
  </si>
  <si>
    <t>7. Siūlo ilgis negali būti trumpesnis už nurodytą, o siūlų skaičius pakuotėje - ne mažesnis už nurodytą.</t>
  </si>
  <si>
    <t>Reikalavimai</t>
  </si>
  <si>
    <t>20.</t>
  </si>
  <si>
    <t>Kintamo diametro valvuliotomas (venų vožtuvų suardymui)</t>
  </si>
  <si>
    <t>1. Atraumatinis, automatiškai prisiderantis prie bet kokio skersmens venos.
2. Instrumento bendras ilgis 110 cm (± 5 cm).
3. Su simetriškai išsiplečiančiais ašmenimis; ne mažiau 4 vnt. Ašmenų minimalus išorinis diametras ne didesnis kaip 2,0 mm, maksimalus ašmenų išorinis diametras ne mažesnis nei 6,0 mm.
4. Su irigacijos kanalu skysčių injekcijai.
5. Galiojimo laikotarpis – ne trumpiau 12 mėn.
6. Paženklinta CE ženklu.</t>
  </si>
  <si>
    <t>21.</t>
  </si>
  <si>
    <t>Injekcinės adatos:</t>
  </si>
  <si>
    <t>22.</t>
  </si>
  <si>
    <t>23.</t>
  </si>
  <si>
    <t>Spinalinės adatos:</t>
  </si>
  <si>
    <t>Pjaunančiu smaigaliu (Quincke tipo)
22G/80-90mm</t>
  </si>
  <si>
    <t>1. Sterilios, vienkartinės.
2. Skaidria iš visų pusių jungtimi su likvoro indikatoriumi.
3. Paženklinta CE ženklu.</t>
  </si>
  <si>
    <t>Pjaunančiu smaigaliu (Quincke tipo)
20G/80-90mm</t>
  </si>
  <si>
    <t>Pjaunančiu smaigaliu (Quincke tipo)
18G/80-90mm</t>
  </si>
  <si>
    <t>Pjaunančiu smaigaliu (Quincke tipo)
25G/80-90mm</t>
  </si>
  <si>
    <t>Pjaunančiu smaigaliu (Quincke tipo)
26G/80-90mm</t>
  </si>
  <si>
    <t>Pjaunančiu smaigaliu (Quincke tipo)
26G/120mm</t>
  </si>
  <si>
    <t>Pjaunančiu smaigaliu (Quincke tipo)
27G/80-90mm</t>
  </si>
  <si>
    <t>Pjaunančiu smaigaliu (Quincke tipo)
29G/80-90mm</t>
  </si>
  <si>
    <t>1/3 pjaunančiu ir 2/3 skleidžiančiu smaigaliu 26G/80-90mm</t>
  </si>
  <si>
    <t>Pieštuko tipo smaigaliu,
27G/80-90mm</t>
  </si>
  <si>
    <t>24.</t>
  </si>
  <si>
    <t>25.</t>
  </si>
  <si>
    <t>Adata drugelis:</t>
  </si>
  <si>
    <t>1. Sterili.
2. Jungiamasis vamzdelis ne ilgesnis 30 cm.
3. Paženklinta CE ženklu.</t>
  </si>
  <si>
    <t>26.</t>
  </si>
  <si>
    <t>Adatos nervų rezginių anestezijai:</t>
  </si>
  <si>
    <t>27.</t>
  </si>
  <si>
    <t>Skalpelio rankenėlės ir ašmenys:</t>
  </si>
  <si>
    <t>Nerūdijančio plieno; lengva uždėti ir nuimti ašmenis.</t>
  </si>
  <si>
    <t>28.</t>
  </si>
  <si>
    <t>Pediatrinė kaulinė adata skysčių infuzijai 18Ga</t>
  </si>
  <si>
    <t>1. Paženklinta CE ženklu.                                                                2. Ilgis 3-5 cm</t>
  </si>
  <si>
    <t>29.</t>
  </si>
  <si>
    <t>Vienkartiniai EKG elektrodai suaugusiems</t>
  </si>
  <si>
    <t>1. Ag/AgCl daviklis.
2. Nelaidus skysčiams.
3. PE putos pagrindas, diametras 50 mm (± 5 mm).
4. Paženklinta CE ženklu.</t>
  </si>
  <si>
    <t>30.</t>
  </si>
  <si>
    <t>Vienkartiniai EKG elektrodai vaikams</t>
  </si>
  <si>
    <t>1. Ag/AgCl daviklis.
2. Nelaidus skysčiams.
3. PE putos pagrindas, išmatavimai 32x38 mm.
4. Leidžiamas ± 3mm nukrypimas nuo pateiktų matmenų.
5. Paženklinta CE ženklu.</t>
  </si>
  <si>
    <t>31.</t>
  </si>
  <si>
    <t>Rinkinys laikinai širdies stimuliacijai</t>
  </si>
  <si>
    <t>32.</t>
  </si>
  <si>
    <t>Biopsinės vienkartinės adatos, tinkančios Pajunk Deltacut daugkartinio naudojimo šaudyklei:</t>
  </si>
  <si>
    <t>33.</t>
  </si>
  <si>
    <t>34.</t>
  </si>
  <si>
    <t>Priemonės el. dermatomui ZIMMER:</t>
  </si>
  <si>
    <t>35.</t>
  </si>
  <si>
    <t>36.</t>
  </si>
  <si>
    <t>Marlė</t>
  </si>
  <si>
    <t>ruloninė, m</t>
  </si>
  <si>
    <t>1. Pagaminta iš 100 proc. medvilnės, balinta.
2. Plotis 90 ± 5 cm.
3. Siūlo storis 32S, audimo tankumas S26x18.
4. Pateikti charakteristikas įrodančius gamintojo dokumentus ir CE atitikties sertifikatus.
5. Ant rulono turi būti gamintojo etiketė su marlės parametrais (1 rul. - ~1000 m).</t>
  </si>
  <si>
    <t>37.</t>
  </si>
  <si>
    <t>fasuota, m</t>
  </si>
  <si>
    <t>1. Pagaminta iš 100 proc. medvilnės, balinta.
2. Plotis 90 ± 5 cm.
3. Siūlo storis 32S, audimo tankumas S26x18.
4. Pateikti charakteristikas įrodančius gamintojo dokumentus ir CE atitikties sertifikatus.
5. Fasuotėje 10 m.</t>
  </si>
  <si>
    <t>38.</t>
  </si>
  <si>
    <t>Vata chirurginė, nesterili</t>
  </si>
  <si>
    <t>kg</t>
  </si>
  <si>
    <t>39.</t>
  </si>
  <si>
    <t>Bintai:</t>
  </si>
  <si>
    <t>40.</t>
  </si>
  <si>
    <t>Bintai elastiniai:</t>
  </si>
  <si>
    <t>Dvigubo audimo 95% medvilnės, 5% latekso (±1%).</t>
  </si>
  <si>
    <t>42.</t>
  </si>
  <si>
    <t>Chirurginiai tvarsčiai:</t>
  </si>
  <si>
    <t>1. Purus, daug skysčio absorbuojantis sterilus tvarstis, skirtas gausiai šlapiuojančioms žaizdoms, gerai sugeriantis eksudatą, užtikrinantis gerą žaizdos ventiliaciją.
2. Nesukeliantis alergijos.
3. Paženklinta CE ženklu.</t>
  </si>
  <si>
    <t>43.</t>
  </si>
  <si>
    <t>44.</t>
  </si>
  <si>
    <t>45.</t>
  </si>
  <si>
    <t>46.</t>
  </si>
  <si>
    <t>Lipni juosta tvarsčių fiksavimui:</t>
  </si>
  <si>
    <t>47.</t>
  </si>
  <si>
    <t>145000</t>
  </si>
  <si>
    <t>48.</t>
  </si>
  <si>
    <t>Tvarsčiai nudegimams ir opoms gydyti:</t>
  </si>
  <si>
    <t>1. Tinklelis iš 100 % medivilnės.
2. Nelimpantis prie žaizdos, praleidžia žaizdų eksudatą.
3. Impregnuotas vazelinu.
4. Sterilus.
5. Paženklinta CE ženklu.
6. Tvarsčių dydžiai gali būti didesni.</t>
  </si>
  <si>
    <t>49.</t>
  </si>
  <si>
    <t>Sterili besirezorbuojanti hemostatinė medžiaga kraujavimo stabdymui</t>
  </si>
  <si>
    <t>50.</t>
  </si>
  <si>
    <t>Operacinio pjūvio plėvelė:</t>
  </si>
  <si>
    <t>51.</t>
  </si>
  <si>
    <t>Hidrokoloidinis tvarstis vidutiniškai eksuduojančioms žaizdoms gydyti:</t>
  </si>
  <si>
    <t>1. Sterilus
2. Pusiau pralaidi poliuretano plėvelė.
3. Hidrokoloido (trijų koloidų) sluoksnis.
4. Paženklinta CE ženklu.</t>
  </si>
  <si>
    <t>52.</t>
  </si>
  <si>
    <t>Elastiniai tinkleliai tvarsčių fiksavimui:</t>
  </si>
  <si>
    <t>52.1</t>
  </si>
  <si>
    <t>52.2</t>
  </si>
  <si>
    <t>52.3</t>
  </si>
  <si>
    <t>52.4</t>
  </si>
  <si>
    <t>52.5</t>
  </si>
  <si>
    <t>53.1</t>
  </si>
  <si>
    <t>1.Nesterilios                                                             2.Paženklinta CE ženklu</t>
  </si>
  <si>
    <t>53.2</t>
  </si>
  <si>
    <t>vmt.</t>
  </si>
  <si>
    <t>54.</t>
  </si>
  <si>
    <t>54.1</t>
  </si>
  <si>
    <t>54.2</t>
  </si>
  <si>
    <t>55.</t>
  </si>
  <si>
    <t>Ledo pūslės vidutinio dydžio</t>
  </si>
  <si>
    <t>1. Iš nepralaidaus vandeniui audinio.
2. Sandariai užsukamas.</t>
  </si>
  <si>
    <t>56.</t>
  </si>
  <si>
    <t>Timpa Jet Pull 2 Ultimate tipo arba analogiška</t>
  </si>
  <si>
    <t>1. Tvirtas užraktas.
2. 3 funkcijų atlikimas viena ranka (užveržimas, atplaidavimas, nuėmimas).
3. Dezinfekcija alkoholiniais dezinfektantais.
4. Paženklinta CE ženklu.</t>
  </si>
  <si>
    <t>57.</t>
  </si>
  <si>
    <t>Klijuotė medicininė</t>
  </si>
  <si>
    <t>m</t>
  </si>
  <si>
    <t>1. Guminė.
2. Rulonuose.
3. Plotis 80±5cm</t>
  </si>
  <si>
    <t>58.</t>
  </si>
  <si>
    <t>Kompresinė plėvelė</t>
  </si>
  <si>
    <t>1. Rulonuose.
2. Plotis 95±5cm</t>
  </si>
  <si>
    <t>59.</t>
  </si>
  <si>
    <t>Špateliai mediniai</t>
  </si>
  <si>
    <t>60.</t>
  </si>
  <si>
    <t>Pipetės stiklinės, be futliaro</t>
  </si>
  <si>
    <t>61.</t>
  </si>
  <si>
    <t>Adatos spinalinės naujagimiams:</t>
  </si>
  <si>
    <t>61.1</t>
  </si>
  <si>
    <t>61.2</t>
  </si>
  <si>
    <t>62.</t>
  </si>
  <si>
    <t>Tvarsčiai gipsiniai:</t>
  </si>
  <si>
    <t>62.1</t>
  </si>
  <si>
    <t>10 cm pločio</t>
  </si>
  <si>
    <t>62.2</t>
  </si>
  <si>
    <t>15 cm pločio</t>
  </si>
  <si>
    <t>63.</t>
  </si>
  <si>
    <t>64.</t>
  </si>
  <si>
    <t>64.1</t>
  </si>
  <si>
    <t>64.2</t>
  </si>
  <si>
    <t>65.</t>
  </si>
  <si>
    <t>66.</t>
  </si>
  <si>
    <t>67.</t>
  </si>
  <si>
    <t>68.</t>
  </si>
  <si>
    <t>Džigli pjūklai</t>
  </si>
  <si>
    <t>1. Iš nerūdijančio plieno.
2. Ne trumpesni nei 50 cm ilgio.
3. Nesterilūs.</t>
  </si>
  <si>
    <t>69.</t>
  </si>
  <si>
    <t>70.</t>
  </si>
  <si>
    <t>71.</t>
  </si>
  <si>
    <t>72.</t>
  </si>
  <si>
    <t>73.</t>
  </si>
  <si>
    <t>74.</t>
  </si>
  <si>
    <t>75.</t>
  </si>
  <si>
    <t>76.</t>
  </si>
  <si>
    <t>77.</t>
  </si>
  <si>
    <t>78.</t>
  </si>
  <si>
    <t>Aligninas</t>
  </si>
  <si>
    <t>79.</t>
  </si>
  <si>
    <t>Peties sąnario raumenų prisiuvimo inkariniai siūlai PASTA pažeidimams</t>
  </si>
  <si>
    <t>vnt</t>
  </si>
  <si>
    <t>80.</t>
  </si>
  <si>
    <t>Padidinto stangrumo diagnostinės vielos – gidai</t>
  </si>
  <si>
    <t>1. Storis 0,035“ - 0,038“.
2. Ilgis – ne mažiau 105 cm.
3. Viela – gidas susideda iš rigidiškos dalies ir mažiau minkšto smailėjančio galo.
4. Paženklinta CE ženklu.</t>
  </si>
  <si>
    <t>81.</t>
  </si>
  <si>
    <t>,,Dormia“ tipo krepšeliai akmenims šalinti</t>
  </si>
  <si>
    <t>82.</t>
  </si>
  <si>
    <t>Ypatingai aukštos kokybės nitinolinė styga - pravedėjas</t>
  </si>
  <si>
    <t>83.</t>
  </si>
  <si>
    <t>84.</t>
  </si>
  <si>
    <t>85.</t>
  </si>
  <si>
    <t>86.</t>
  </si>
  <si>
    <t>Priemonės sunkiai gyjančioms žaizdoms gydyti:</t>
  </si>
  <si>
    <t>Surinkimo indas 500 ml talpos</t>
  </si>
  <si>
    <t>1. Su absorbuojančiu geliu.
2. Skysčiui iš žaizdos surinkti.</t>
  </si>
  <si>
    <t>87.</t>
  </si>
  <si>
    <t>Tvarstis centrinės venos kateteriui steril.</t>
  </si>
  <si>
    <t>88.</t>
  </si>
  <si>
    <t>Medicininiai termometrai</t>
  </si>
  <si>
    <t>89.</t>
  </si>
  <si>
    <t>Tinklelis laparaskopinėms kirkšnies išvaržos operacijoms:</t>
  </si>
  <si>
    <t>90.</t>
  </si>
  <si>
    <t>Priemonės endoveniniam gydymui lazeriu:</t>
  </si>
  <si>
    <t>Šviesolaidžio rinkinys plokščiu antgaliu</t>
  </si>
  <si>
    <t>kompl.</t>
  </si>
  <si>
    <t>Šviesolaidžio rinkinys "radialinio" tipo antgaliu</t>
  </si>
  <si>
    <t>Šviesolaidžio rinkinys "tulpės" tipo antgaliu</t>
  </si>
  <si>
    <t>91.</t>
  </si>
  <si>
    <t>Kabliukas vaisiaus vandenų pūslei</t>
  </si>
  <si>
    <t>92.</t>
  </si>
  <si>
    <t>Rinkinys gimdos tamponadai</t>
  </si>
  <si>
    <t>1. Rinkinys pogimdyviniam kraujavimui stabdyti.
2. Vienkartinis, sterilus. Susideda iš: balioninis kateteris – silikoninis, be latekso, baliono tūris 500 ml ir vienkartinis švirkštas – 60 ml.</t>
  </si>
  <si>
    <t>93.</t>
  </si>
  <si>
    <t>Lazerinės hemaroidoplastikos (LHP) šviesolaidis su biopsinė adata</t>
  </si>
  <si>
    <t>94.</t>
  </si>
  <si>
    <t>95.</t>
  </si>
  <si>
    <t>Drenavimo rinkiniai ir priedai prie drenavimo rinkinių</t>
  </si>
  <si>
    <t>Drenavimo rinkinys su kateteriu, su nusmailintu galu</t>
  </si>
  <si>
    <t>Drenavimo rinkinys su kateteriu su nusmailintu galu</t>
  </si>
  <si>
    <t>Metalinis pravedėjas tiesus</t>
  </si>
  <si>
    <t>Metalinis pravedėjas lenktas</t>
  </si>
  <si>
    <t>Metalinis pravedėjas lenktas Amplatz tipo</t>
  </si>
  <si>
    <t>Metalinis pravedėjas tiesus Amplatz tipo</t>
  </si>
  <si>
    <t>Dilatatorius-praplėtėjas</t>
  </si>
  <si>
    <t>96.</t>
  </si>
  <si>
    <t>Kreipiamosios stygos sfinkterotomijai:</t>
  </si>
  <si>
    <t>Itin slidi kreipiamoji viela</t>
  </si>
  <si>
    <t>97.</t>
  </si>
  <si>
    <t>Keturių inkarų menisko susiuvimo instrumentas</t>
  </si>
  <si>
    <t>98.</t>
  </si>
  <si>
    <t>Adatos, skirtos Port kateterio silikoninės membranos punkcijai:</t>
  </si>
  <si>
    <t>99.</t>
  </si>
  <si>
    <t>Laparoskopinės žirklės</t>
  </si>
  <si>
    <t>100.</t>
  </si>
  <si>
    <t>101.</t>
  </si>
  <si>
    <t>Saturacijos davikliai naujagimiams iki 3kg</t>
  </si>
  <si>
    <t>102.</t>
  </si>
  <si>
    <t>Prietaisas santykinei oro drėgmei matuoti (psichrometras)</t>
  </si>
  <si>
    <t>Su metrologine patikra.</t>
  </si>
  <si>
    <t>103.</t>
  </si>
  <si>
    <t>Menisko susiuvimo inkarinė sistema</t>
  </si>
  <si>
    <t>104.</t>
  </si>
  <si>
    <t>Priemonės endoskopijai</t>
  </si>
  <si>
    <t>Metalinių kabučių sistemos rinkinys endoskopijai</t>
  </si>
  <si>
    <t>Metalinės kabutės hemostazei</t>
  </si>
  <si>
    <t>Polipektominės kilpos endoskopijai</t>
  </si>
  <si>
    <t>Polipektominės šalto pjovimo kilpos</t>
  </si>
  <si>
    <t>Polipektominės pjaunančios kilpos (pjovimo įrankiai)</t>
  </si>
  <si>
    <t>Ovalios diaterminės polipektominės kilpos</t>
  </si>
  <si>
    <t>Tulžies latakų dengti metaliniai stentai</t>
  </si>
  <si>
    <t>105.</t>
  </si>
  <si>
    <t>Adatos chirurginės, daugkartinės</t>
  </si>
  <si>
    <t>106.</t>
  </si>
  <si>
    <t>Sterilios vienkartinės odos biopsijos adatos</t>
  </si>
  <si>
    <t>107.</t>
  </si>
  <si>
    <t>Nosies tamponai</t>
  </si>
  <si>
    <t>108.</t>
  </si>
  <si>
    <t>Tvarstymo rinkinys</t>
  </si>
  <si>
    <t>109.</t>
  </si>
  <si>
    <t>Vienkartinis cirkuliarus mechaninės siūlės aparatas</t>
  </si>
  <si>
    <t>110.</t>
  </si>
  <si>
    <t>Elektrokaustikos priedai tinkantys Vulcan generatoriui:</t>
  </si>
  <si>
    <t>Bipolinis abliacinis elektrodas</t>
  </si>
  <si>
    <t>1. Lenktas 90 laipsnių;                                                               2. Be siurbimo;                                                                           3. Paženklintas CE ženklu.</t>
  </si>
  <si>
    <t>1. Lenktas 90 laipsnių;                                                               2. Su siurbimu;                                                                            3. Paženklintas CE ženklu.</t>
  </si>
  <si>
    <t>Vienkartinis neutralus elektrodas, padalintas ovalo formos</t>
  </si>
  <si>
    <t>Kabelis vienkartiniams neutraliems elektrodams</t>
  </si>
  <si>
    <t>1. Ilgis ne mažiau 5 m.                                                               2. Tinka elektrochirurginei sistemai ES300(EMED).</t>
  </si>
  <si>
    <t>111.</t>
  </si>
  <si>
    <t>Elektroniniai medicininiai termometrai bekontakčiai</t>
  </si>
  <si>
    <t>112.</t>
  </si>
  <si>
    <t>Perkutaninis mikrobangų abliacijos aplikatorius.</t>
  </si>
  <si>
    <t>113.</t>
  </si>
  <si>
    <t>Priemonės traumatologinėms operacijoms:</t>
  </si>
  <si>
    <t>Kiršnerio viela</t>
  </si>
  <si>
    <t>114.</t>
  </si>
  <si>
    <t>Grąžtai traumatologinėms operacijoms:</t>
  </si>
  <si>
    <t>115.</t>
  </si>
  <si>
    <t>Sagitalinis peiliukas suderinamas su STRYKER smulkių kaulų pjovimo rankena :</t>
  </si>
  <si>
    <t>116.</t>
  </si>
  <si>
    <t>Vienkartiniai skarifikatoriai odos mėginiams atlikti</t>
  </si>
  <si>
    <t>1. Sterilūs
2. Paženklinti CE ženklu</t>
  </si>
  <si>
    <t>117.</t>
  </si>
  <si>
    <t>Vienkartinės priemonės endoskopinėms procedūroms:</t>
  </si>
  <si>
    <t>Kraujavimo stabdymo priemonė  adata</t>
  </si>
  <si>
    <t>Crescent formos polipų gaudyklė-polipektoninė kilpa</t>
  </si>
  <si>
    <t>Biopsinės žnyplės su adatėle ovaliais padidintais kaušeliais dantytais kraštais giluminei biopsijai</t>
  </si>
  <si>
    <t>118.</t>
  </si>
  <si>
    <t>Daugkartinės  priemonės endoskopinėms procedūroms:</t>
  </si>
  <si>
    <t>Daugkartinio naudojimo žnyplės ovaliais padidintais kaušeliais su adatėle giluminei biopsijai</t>
  </si>
  <si>
    <t>Daugkartinio naudojimo kilpa polipų šalinimui:</t>
  </si>
  <si>
    <t>119.</t>
  </si>
  <si>
    <t>Vienkartinio naudojimo klipas kraujavimo stabdymui</t>
  </si>
  <si>
    <t>120.</t>
  </si>
  <si>
    <t>1.Automatinis bipolinis audinių sulydymas;
2.Kraujagyslėms, kurių didžiausias diametras nemažiau kaip 7 mm ;
3. Automatinė galios ir slėgio kontrolė sulydymo metu;
4. Galimybė prijungti sulydymo rankenas tiek atvirajai, tiek ir laparoskopinei chirurgijai;
5. Galingumo kontrolė atsižvelgiant į audinių varžą;
6. Automatinis instrumentų atpažinimas ir automatinis nominalios galios parinkimas;
7. Kojinio valdymo pedalas su laidu;</t>
  </si>
  <si>
    <t>Techniniai reikalavimai</t>
  </si>
  <si>
    <t>Polipropileno tinkleliai:</t>
  </si>
  <si>
    <t>11 x 6</t>
  </si>
  <si>
    <t>15 x 10</t>
  </si>
  <si>
    <t>30 x 30</t>
  </si>
  <si>
    <t>30 x 15</t>
  </si>
  <si>
    <t>1.Sterilus;
2.Medicininis;
3.Paženklinta CE ženklu.</t>
  </si>
  <si>
    <t>90.1.</t>
  </si>
  <si>
    <t>90.2.</t>
  </si>
  <si>
    <t>Pjaunančios ir sandarinančios laparoskopinės audinių ligavimo priemonės:</t>
  </si>
  <si>
    <t>Pusiau besirezorbuojantis tinklelis bambinėms išvaržoms</t>
  </si>
  <si>
    <t>1. Dydis: 6,4 cm ± 0,5 cm;
2. Sterilus;
3. Pagamintas iš monofilamentinio polipropileno ir besirezorbuojančio hidrogelio;
4. Turi tvirtinimo juosteles;
5. Atminties žiedas pagamintas iš polidioksanono;
6. Apvalus;
7. Paženklintas CE ženklu.</t>
  </si>
  <si>
    <t>121.</t>
  </si>
  <si>
    <t>121.1.</t>
  </si>
  <si>
    <t>121.2.</t>
  </si>
  <si>
    <t>1. Dydis: 8,0 cm ± 0,5 cm;
2. Sterilus;
3. Pagamintas iš monofilamentinio polipropileno ir besirezorbuojančio hidrogelio;
4. Turi tvirtinimo juosteles;
5. Atminties žiedas pagamintas iš polidioksanono;
6. Apvalus;
7. Paženklintas CE ženklu.</t>
  </si>
  <si>
    <t>Bipolinės žnyplės, skirtos hemarojaus operacijoms</t>
  </si>
  <si>
    <t>Bipolinės žnyplės, skirtos laparoskopinėms operacijoms</t>
  </si>
  <si>
    <t>Bipolinės žnyplės, skirtos atviroms operacijoms</t>
  </si>
  <si>
    <t>Elektrochirurginio generatoriaus priedai (bipolinės žnyplės):</t>
  </si>
  <si>
    <t>Kasetės su integruotu peiliu</t>
  </si>
  <si>
    <t>Vienkartinis laparoskopinis siuvimo-pjovimo aparatas</t>
  </si>
  <si>
    <t>Kasetės su integruotu peiliu, skirtos darbui su siūlomu endoskopiniu mechaniniu siuvimo aparatu:</t>
  </si>
  <si>
    <t>Griebiančios žnyplės svetimkūnių šalinimui, su gale esančiasi dantukais, (žiurkės tipo)</t>
  </si>
  <si>
    <t>Griebiančios žnyplės svetimkūnių šalinimui, su dantytais kaušeliais (aligatoriaus tipo)</t>
  </si>
  <si>
    <t>Dormia tipo krepšelis akmenų šalinimui iš tulžies latakų</t>
  </si>
  <si>
    <t>1. Krepšelis turi būti pagamintas iš 4 nitinolinių arba nanalogiško metalo lydinio vielų; apvaliu atraumatiniu galu;
2. Suderinamas su pravedėju, 0,035' ir litotropsine rankena;
3. Atidaryto krepšelio ilgis turi būti ne mažiau 30 mm ± 5 mm;
4. Krepšelio kataterio ilgis turi būti 1900 mm ± 5 mm;
5. Vienkartinio naudojimo, sterilus.</t>
  </si>
  <si>
    <t>1. Rankena turi tikti 120.3 pozicijos krepšeliams.</t>
  </si>
  <si>
    <t>Dormia tipo krepšeliai:</t>
  </si>
  <si>
    <t>1. Krepšelis turi būti pagamintas iš 8 nitinolinių arba nanalogiško metalo lydinio vielų, apvaliu atraumatiniu galu;
2. Atidaryto krepšelio ilgis turi būti ne mažiau 20 mm ± 5 mm;
3. Krepšelio kataterio ilgis turi būti 1900 mm ± 5 mm;
4. Vienkartinio naudojimo, sterilus.</t>
  </si>
  <si>
    <t>1. Krepšelis turi būti pagamintas iš 4 nitinolinių arba nanalogiško metalo lydinio kietų vielų, apvaliu atraumatiniu galu;
2. Atidaryto krepšelio ilgis turi būti ne mažiau 22 mm ± 5 mm;
3. Krepšelio kataterio ilgis turi būti 1900 mm ± 5 mm;
4. Vienkartinio naudojimo, sterilus.</t>
  </si>
  <si>
    <t>Litotriptinė rankena, Dormia tipo krepšeliui</t>
  </si>
  <si>
    <t>OTSC klipai</t>
  </si>
  <si>
    <t>OTSC klipavimo rinkinys:</t>
  </si>
  <si>
    <t>1. Nitinolinio lydinio klipas;
2. Aštriais, mažais dantukais;
3. Endoskopo diametrui 10,5 mm – 14 mm;
4. Sterilūs, vienkartiniai.</t>
  </si>
  <si>
    <t>1. 2200 mm +/- 50 mm ilgio;
2. Kabliukų ilgis 2 - 2,5 mm, plotis 9 mm;
3. Sterilus, vienkartinis.</t>
  </si>
  <si>
    <t>Inkarinis instrumentas defektui suimti</t>
  </si>
  <si>
    <t>Stentai endoskopinėms procedūroms:</t>
  </si>
  <si>
    <t>Duodeniniai – Pyloriniai metalinis dalinai dengti stentai</t>
  </si>
  <si>
    <t>Storosios žarnos metaliniai, dalinai dengti stentai</t>
  </si>
  <si>
    <t>40 - 43</t>
  </si>
  <si>
    <t>CHIRURGINIŲ SIUVIMO REIKMENŲ, TVARSLIAVOS IR KITŲ MEDICININIŲ  PRIEMONIŲ TECHNINĖ SPECIFIKACIJA</t>
  </si>
  <si>
    <t>Polifilamentinė sintetinė, greitai besirezorbuojanti siuvimo medžiaga</t>
  </si>
  <si>
    <t>Polifilamentinė sintetinė, besirezorbuojanti siuvimo medžiaga:</t>
  </si>
  <si>
    <t>Polifilamentinė sintetinė, greitai besirezorbuojanti siuvimo medžiaga:</t>
  </si>
  <si>
    <t>Polifilamentinė sintetinė, vidutinės rezorbcijos siuvimo medžiaga:</t>
  </si>
  <si>
    <t>Polifilamentinė sintetinė, vidutinės rezorbcijos siuvimo medžiaga</t>
  </si>
  <si>
    <t>1.3</t>
  </si>
  <si>
    <t>1. Pinta;
2. Siuvimo medžiagą sudaro poliglikolio rūgšties dariniai arba poliglaktinas;
3. Su antibakterine danga;
4. Šie reikalavimai taikomi 1.2.1. - 1.2.21. pozicijoms</t>
  </si>
  <si>
    <t>1. Pinta;
2. Bespalvė;
3. Vidutinės rezorbcijos;
4. Siuvimo medžiagą sudaro poliglikolio rūgšties dariniai arba poliglaktinas.</t>
  </si>
  <si>
    <t>1. Pinta;
2. Vidutinės rezorbcijos;
3. Siuvimo medžiagą sudaro poliglikolio rūgštis.</t>
  </si>
  <si>
    <t>apvali, sustiprin-ta</t>
  </si>
  <si>
    <t>Besirezorbuojantis, ekscentriškai dantytas siūlas:</t>
  </si>
  <si>
    <t>Besirezorbuojantis, ekscentriškai dantytas siūlas</t>
  </si>
  <si>
    <t>1 pirkimo dalis iš viso:</t>
  </si>
  <si>
    <t>3 pirkimo dalis iš viso:</t>
  </si>
  <si>
    <t>1. Ilgai besirezorbuojantis;
2. Monofilamentinis;
3. Sintetinis polidioksanonas.</t>
  </si>
  <si>
    <t>1. Ilgai besirezorbuojantis;
2. Monofilamentinis;
3. Sintetinis polidioksanonas;
4. Kilpa.</t>
  </si>
  <si>
    <t>Ilgai besirezorbuojantys chirurginiai siūlai:</t>
  </si>
  <si>
    <t>Ilgai besirezorbuojantys chirurginiai siūlai</t>
  </si>
  <si>
    <t>4 pirkimo dalis iš viso:</t>
  </si>
  <si>
    <t>4.1.</t>
  </si>
  <si>
    <t>4.2.</t>
  </si>
  <si>
    <t>4.3.</t>
  </si>
  <si>
    <t>4.4.</t>
  </si>
  <si>
    <t>4.5.</t>
  </si>
  <si>
    <t>4.6.</t>
  </si>
  <si>
    <t>4.7.</t>
  </si>
  <si>
    <t>4.8.</t>
  </si>
  <si>
    <t>4.9.</t>
  </si>
  <si>
    <t>4.10.</t>
  </si>
  <si>
    <t>Trumpos rezorbcijos chirurginiais siūlai</t>
  </si>
  <si>
    <t>1. Monofilamentinis; 
2. Sintetinis polidioksanonas;
3. Pilnas ištirpimas iki 100 dienų.</t>
  </si>
  <si>
    <t>1. Monofilamentinis poliamido pluoštas</t>
  </si>
  <si>
    <t>Nesirezorbuojanti siuvimo medžiaga:</t>
  </si>
  <si>
    <t>Nesirezorbuojanti siuvimo medžiaga</t>
  </si>
  <si>
    <t>6 pirkimo dalis iš viso:</t>
  </si>
  <si>
    <t>1. Polifilamentinis poliesteris su polibutilato apvalkalu</t>
  </si>
  <si>
    <t>7 pirkimo dalis iš viso:</t>
  </si>
  <si>
    <t>1. Monofilamentinis polipropilenas;
2. Adata iš 300 plieno klasės;
3. Minimali pakuotės atmintis.</t>
  </si>
  <si>
    <t>1. Monofilamentinis polipropilenas;
2. Adata iš 300 plieno klasės;
3. Bespalvė;
4. Minimali pakuotės atmintis.</t>
  </si>
  <si>
    <t>Impregnuotas vašku</t>
  </si>
  <si>
    <t>Nesirezorbuojantis šilkas</t>
  </si>
  <si>
    <t>Firminis pavadini-mas</t>
  </si>
  <si>
    <t>Polipropileno tinkleliai</t>
  </si>
  <si>
    <t>10 proc. techninėje specifika-cijoje nenuro-dytų, tačiau su pirkimo objektu susijusių prekių, suma*, Eur</t>
  </si>
  <si>
    <t>Maksimali pasiūlymo kaina*, Eur</t>
  </si>
  <si>
    <t>Medžiaga: Polipropilenas</t>
  </si>
  <si>
    <t>komplek-tas</t>
  </si>
  <si>
    <t>2 vnt. komplekte</t>
  </si>
  <si>
    <t>Metaliniai daugkartiniai transobturatoriniai įvedėjai</t>
  </si>
  <si>
    <t>1,1 (± 0,1) x 45 (± 5)</t>
  </si>
  <si>
    <t>Metaliniai daugkartiniai retrogaktiniai įvedėjai</t>
  </si>
  <si>
    <t>13 pirkimo dalis iš viso:</t>
  </si>
  <si>
    <t>1. Medžiaga: Silikonas-kaučiukas;
2. Forma: Pilnaviduris-plokščias.</t>
  </si>
  <si>
    <t>1. Medžiaga: silikonas-kaučiukas;
2. Forma: pilnaviduris, plokščias.</t>
  </si>
  <si>
    <t>Retrakcinės juostelės kraujagyslėms</t>
  </si>
  <si>
    <t>75 - 80</t>
  </si>
  <si>
    <t>45 - 75</t>
  </si>
  <si>
    <t>1. Medžiaga: titaninės;
2. „Welfare“ klipatoriams arba analogiškiems;
3. Dydis: medium / large.</t>
  </si>
  <si>
    <t>1. Medžiaga: titaninės;
2. „Welfare“ klipatoriams arba analogiškiems;
3. Dydis: large.</t>
  </si>
  <si>
    <t>15 pirkimo dalis iš viso:</t>
  </si>
  <si>
    <t>ENDOLOOP LIGATURE</t>
  </si>
  <si>
    <t>16 pirkimo dalis iš viso:</t>
  </si>
  <si>
    <t>1. Medžiaga: polimeras;
2. Storis: large / extra large;
3. Tinkantys: „Welfare“ klipatoriams arba analogiškiems</t>
  </si>
  <si>
    <t>1. Medžiaga: polimeras;
2. Storis: large;
3. Tinkantys: „Welfare“ klipatoriams arba analogiškiems</t>
  </si>
  <si>
    <t>1. Instrumentas su 30 vnt. titaninių sraigtukų;
2. Instrumento diametras: 5 mm;
3. Kabučių medžiaga: titanas;
4. Kabučių forma: sraigto forma;
5. Sraigto skersmuo ne daugiau 4,0 mm, ilgis ne daugiau 3,8 mm.</t>
  </si>
  <si>
    <t>Endoskopinės siuvimo priemonės - vienkartinis
laparoskopinis išvaržų tinklelio fiksavimo instrumentas su sraigtukais</t>
  </si>
  <si>
    <t>1. Siuvimo kasetė: sterili;
2. Siuvimo kasetė turi tikti daugkartinio naudojimo “RLS“ arba analogiškiems linijiniams siuvimo aparatams;
3. Kasetės ilgis: 55 mm;
4. Kabutės: titaninės;
5. Kabučių skaičius kasetėje: 19 vnt.</t>
  </si>
  <si>
    <t>Daugkartinio naudojimo linijinio siuvimo aparato siuvimo priemonės - siuvimo kasetės</t>
  </si>
  <si>
    <t>Kompani-jos gaminto-jos pavadini-mas</t>
  </si>
  <si>
    <t>Injekcinės adatos 0,4 x 20 mm</t>
  </si>
  <si>
    <t>Injekcinės adatos 0,6 x 40 mm</t>
  </si>
  <si>
    <t>Injekcinės adatos 0,7 x 40 mm</t>
  </si>
  <si>
    <t>Injekcinės adatos 0,8 x 40 mm</t>
  </si>
  <si>
    <t>Injekcinės adatos 1,1 x 40 mm</t>
  </si>
  <si>
    <t>Injekcinės adatos 1,2 x 40 mm</t>
  </si>
  <si>
    <t>1. Dydis: 0,25 x 8 mm;
2. Paženklinta CE ženklu.</t>
  </si>
  <si>
    <t>Adata insulininė</t>
  </si>
  <si>
    <t>Spinalinės adatos vaikams 22G</t>
  </si>
  <si>
    <t>1. Dydis: 0,7 x 40 mm;
2.Atitikimas sterilumo, hermetiškumo, netoksiškumo, nepirogeniškumo reikalavmams.
3. Paženklinta CE ženklu.</t>
  </si>
  <si>
    <t>Adata drugelis 18 G</t>
  </si>
  <si>
    <t>Adata drugelis 20 G</t>
  </si>
  <si>
    <t>Adata drugelis 21G</t>
  </si>
  <si>
    <t>Adata drugelis 23 G</t>
  </si>
  <si>
    <t>Adata drugelis 25 G</t>
  </si>
  <si>
    <t>1. Dydis: 0,7 mm x 50 mm;
2. Sterilios;
3. Suderintos ir tinkamos naudoti (t.b.nurodyta aparato naudojimo instrukcijoje) stimuliatoriui „Stimuplex“;
4. Su integruota prailginimo linija vaistų suleidimui;
5. Adatos nuopjova t.b. nemažesnė kaip 30 laipsnių.</t>
  </si>
  <si>
    <t>1. Dydis: 0,8 mm x 100 mm;
2. Sterilios;
3. Suderintos ir tinkamos naudoti (t.b.nurodyta aparato naudojimo instrukcijoje) stimuliatoriui „Stimuplex“;
4. Su integruota prailginimo linija vaistų suleidimui;
5. Adatos nuopjova t.b. nemažesnė kaip 30 laipsnių.</t>
  </si>
  <si>
    <t>1. Dydis: 0,9 mm x 150 mm;
2. Sterilios;
3. Suderintos ir tinkamos naudoti (t.b.nurodyta aparato naudojimo instrukcijoje) stimuliatoriui „Stimuplex“;
4. Su integruota prailginimo linija vaistų suleidimui;
5. Adatos nuopjova t.b. nemažesnė kaip 30 laipsnių.</t>
  </si>
  <si>
    <t>Adatos nervų rezginių anestezijai</t>
  </si>
  <si>
    <r>
      <t>1. Sterilūs.
2. Aštrūs.
3. Nerūdijančio plieno.
4. Ašmenys nugaląsti iš abiejų pusių 38</t>
    </r>
    <r>
      <rPr>
        <vertAlign val="superscript"/>
        <sz val="11"/>
        <color indexed="8"/>
        <rFont val="Times New Roman"/>
        <family val="1"/>
        <charset val="186"/>
      </rPr>
      <t>o</t>
    </r>
    <r>
      <rPr>
        <sz val="11"/>
        <color indexed="8"/>
        <rFont val="Times New Roman"/>
        <family val="1"/>
        <charset val="186"/>
      </rPr>
      <t xml:space="preserve"> kampu.
5. Aliuminio folijos įpakavime.
6. Visos dalys turi būti vieno gamintojo.
7. Paženklinta CE ženklu.
</t>
    </r>
  </si>
  <si>
    <t>Skalpelio ašmenys Nr. 23</t>
  </si>
  <si>
    <t>Skalpelio ašmenys Nr. 22</t>
  </si>
  <si>
    <t>Skalpelio ašmenys Nr. 21</t>
  </si>
  <si>
    <t>Skalpelio ašmenys Nr. 15</t>
  </si>
  <si>
    <t>Skalpelio ašmenys Nr. 11</t>
  </si>
  <si>
    <t>Skalpelio ašmenys Nr. 10</t>
  </si>
  <si>
    <t>Rankenėlės Nr. 3</t>
  </si>
  <si>
    <t>Rankenėlės Nr. 4</t>
  </si>
  <si>
    <r>
      <t xml:space="preserve">Rinkinį sudaro:
</t>
    </r>
    <r>
      <rPr>
        <sz val="11"/>
        <color indexed="8"/>
        <rFont val="Times New Roman"/>
        <family val="1"/>
        <charset val="186"/>
      </rPr>
      <t xml:space="preserve">1. Bipoliarinis intrakardinis elektrodas F5.
2. Punkcinė adata ne trumpesnė 6,35cm 18G.
3. Metalinis pravedėjas su J formos galu.
4. Metaline spirale armuotas introdiuseris 6 F su hemostatiniu vožtuvu.
5. Švirkštas Raulerson tipo arba analogiškas 5 ml.
6. Dilatatorius.
7. Ne trumpesnis 80cm. apvalkalas stimuliaciniam laidui su fiksavimo jungtimi prie introdiuserio.
8. Medžiaga operaciniam laukui uždengti.
9. Pleistras su fiksatoriumi stimuliaciniam laidui.
</t>
    </r>
    <r>
      <rPr>
        <b/>
        <sz val="11"/>
        <color indexed="8"/>
        <rFont val="Times New Roman"/>
        <family val="1"/>
        <charset val="186"/>
      </rPr>
      <t xml:space="preserve">Rinkinys turi:
</t>
    </r>
    <r>
      <rPr>
        <sz val="11"/>
        <color indexed="8"/>
        <rFont val="Times New Roman"/>
        <family val="1"/>
        <charset val="186"/>
      </rPr>
      <t>1. Atitikti sterilumo, hermetiškumo, netoksiškumo, nepirogeniškumo reikalavimus.
2. Būti paženklintas CE ženklu.</t>
    </r>
  </si>
  <si>
    <t>Biopsinės vienkartinės adatos 14 G</t>
  </si>
  <si>
    <t>Biopsinės vienkartinės adatos 18 G</t>
  </si>
  <si>
    <t>Biopsinės vienkartinės adatos 18G</t>
  </si>
  <si>
    <t>1. Sterilios;
2. Skirtos automatinei biopsijai;
3. Tinka Pajunk Deltacut daugkartinio naudojimo šaudyklei;
4. Ilgis: ne mažiau 20 cm;
5. Atitikimas sterilumo, hermetiškumo, netoksiškumo, nepirogeniškumo reikalavimams.
6. Paženklinta CE ženklu.</t>
  </si>
  <si>
    <t>1. Sterilios;
2. Skirtos automatinei biopsijai;
3. Tinka Pajunk Deltacut daugkartinio naudojimo šaudyklei;
4. Ilgis: 10 cm ± 1cm;
5. Atitikimas sterilumo, hermetiškumo, netoksiškumo, nepirogeniškumo reikalavimams.
6. Paženklinta CE ženklu.</t>
  </si>
  <si>
    <t>1. Sterilios;
2. Skirtos automatinei biopsijai;
3. Tinka Pajunk Deltacut daugkartinio naudojimo šaudyklei;
4. Ilgis: 16 cm ± 1cm;
5. Atitikimas sterilumo, hermetiškumo, netoksiškumo, nepirogeniškumo reikalavimams.
6. Paženklinta CE ženklu.</t>
  </si>
  <si>
    <t>1. Sterilios;
2. Skirtos automatinei biopsijai;
3. Ilgis: 15 - 20 cm;
4. Tinkančios "Pro mag 2.2" šaudyklei,
5. Atitikimas sterilumo, hermetiškumo, netoksiškumo, nepirogeniškumo reikalavimams.
6. Paženklintos CE ženklu.</t>
  </si>
  <si>
    <t>Biopsinės vienkartinės adatos:</t>
  </si>
  <si>
    <t>Biopsinės vienkartinės adatos 16 G</t>
  </si>
  <si>
    <t>Biopsinės vienkartinės adatos 20 G</t>
  </si>
  <si>
    <t>1. Tinka el. dermatomui ZIMMER;
2. Atitikimas sterilumo, hermetiškumo, netoksiškumo, nepirogeniškumo reikalavimams.
3. Paženklinta CE ženklu.</t>
  </si>
  <si>
    <t>Dermatomo peilis</t>
  </si>
  <si>
    <t>Plokštelė odos perforavimui</t>
  </si>
  <si>
    <t>Kaulų vaškas 2,5 g</t>
  </si>
  <si>
    <t>100% Medvilnė, hidroskopiška, supakuota po 0,1 arba 0,25 kg.</t>
  </si>
  <si>
    <t>1. Nesterilūs;
2. 100 proc. medvilnė, siūlo storis 32S, audimo tankumas S24 x 20 arba S26 x 18 (siūlų skaičius ne mažesnis negu 17 - 19 cm kv.).
3. Lengvai išvyniojami, sudėti į pakuotę po 50 - 100 vnt.</t>
  </si>
  <si>
    <t>Bintai 7 m x 14 cm</t>
  </si>
  <si>
    <t>Bintai 5 m x 10 cm</t>
  </si>
  <si>
    <t>Bintai elastiniai 8 cm x 3,5 m</t>
  </si>
  <si>
    <t>Bintai elastiniai 8 cm x 5 m</t>
  </si>
  <si>
    <t>Chirurginiai tvarsčiai 20 cm x 35 cm (± 5 cm)</t>
  </si>
  <si>
    <t>Chirurginiai tvarsčiai 10 cm x 20 cm (± 2 cm)</t>
  </si>
  <si>
    <t>Chirurginiai tvarsčiai 10 cm x 10 cm (± 2 cm)</t>
  </si>
  <si>
    <t>1. Plotis: 2,5 cm;
2. Ilgis: ne mažiau 9 m;
3. Rulonėliuose;
4. Plėšomas dvejomis kryptimis;
5. Leidžia odai kvėpuoti;
6. Hipoalergiškas;
7. Limpa prie odos ir vamzdelių;
8. Paženklinta CE ženklu.</t>
  </si>
  <si>
    <t>Pleistras (pagrindas plastikinis)</t>
  </si>
  <si>
    <t>1. Plotis: 2,5 cm;
2. Ilgis: ne mažiau 9 m;
3. Rulonėliuose.
4. Plėšomas dvejomis kryptimis.
5. Leidžia odai kvėpuoti.
6. Hipoalergiškas.
7. Limpa prie odos ir vamzdelių.
8. Paženklinta CE ženklu.</t>
  </si>
  <si>
    <t>Pleistrai (pagrindas popierinis)</t>
  </si>
  <si>
    <t>1. Dydis: 1,5 - 2,0 cm x 3,8 - 4,0 cm;
2. Injekcijos vietai užklijuoti;
3. Minkštos, elastingos neaustinės medžiagos;
4. Pralaidus orui ir vandens garams;
5. Gerai limpa, su pagalvėle žaizdai;
6. Hipoalergiškas, tinka pacientams su labai jautria oda;
7. Neprisiklijuojantis prie žaizdos;
8. Sterilus;
9. Paženklinta CE ženklu.</t>
  </si>
  <si>
    <t>Lipnus tvarstis (pleistras)</t>
  </si>
  <si>
    <t>1. Dydis: 5 cm x 10 m;
2. Poliesteriniu pagrindu;
3. Paženklinta CE ženklu.</t>
  </si>
  <si>
    <t>1. Dydis: 10 cm x 10 m;
2. Poliesteriniu pagrindu;
3. Paženklinta CE ženklu.</t>
  </si>
  <si>
    <t>Lipni juosta tvarsčių fiksavimui</t>
  </si>
  <si>
    <t>Pleistras intraveniniams kateteriams priklijuoti</t>
  </si>
  <si>
    <t>1. Dydis: 6 cm x 8 cm (± 1 cm);
2. Sterilus;
3. Iš vieno krašto turintis iki 4 cm įpjovą;
4. Geros lipnumo savybės;
5. Turi turėti pagalvėlę kateterio sparneliams;
6. Paženklintas CE ženklu.</t>
  </si>
  <si>
    <t>Tvarsčiai nudegimams ir opoms gydyti (10 cm x 10 cm)</t>
  </si>
  <si>
    <t>Tvarsčiai nudegimams ir opoms gydyti (10 cm x 20 cm)</t>
  </si>
  <si>
    <t>Tvarsčiai nudegimams ir opoms gydyti (10 cm x 30 cm)</t>
  </si>
  <si>
    <t>1. Dydis: 80 x 30 mm;
2. Želatininiai su hemostatiniu efektu;
3. Analiniai.
4. Paženklinta CE ženklu.</t>
  </si>
  <si>
    <t>Sterili besirezorbuojanti hemostatinė medžiaga kraujavimo stabdymui:</t>
  </si>
  <si>
    <t>1. Išoriniai matmenys 38 x 25 cm;
2. Limpantis paviršius 28 x 25 cm;
3. Sterili.
4. Skaidri, lipni, poliuretaninė.
5. Paženklinta CE ženklu.
6. Galimas nukrypimas nuo duotų matmenų iki 5 cm.</t>
  </si>
  <si>
    <t>1. Išoriniai matmenys 38 x 41 cm;
2.  Limpantis paviršius 28 x 41 cm;
3. Sterili.
4. Skaidri, lipni, poliuretaninė.
5. Paženklinta CE ženklu.
6. Galimas nukrypimas nuo duotų matmenų iki 5 cm.</t>
  </si>
  <si>
    <t>1. Išoriniai matmenys 44 x 35 cm;
2. Limpantis paviršius 34 x 35 cm;
3. Sterili;
4. Skaidri, poliuretaninė;
5. Antimikrobinė;
6. Klijų sudėtyje yra jodo preparatų;
7. Galimas nukrypimas nuo duotų matmenų iki 5 cm;
8. Paženklinta CE ženklu.</t>
  </si>
  <si>
    <t>Operacinio pjūvio plėvelė</t>
  </si>
  <si>
    <t>Hidrokoloidinis tvarstis vidutiniškai eksuduojančioms žaizdoms gydyti (10 x 10 cm)</t>
  </si>
  <si>
    <t>Hidrokoloidinis tvarstis vidutiniškai eksuduojančioms žaizdoms gydyti (15 x 15 cm)</t>
  </si>
  <si>
    <t>1. Įpakuoti atskirai po 25 m.
2. Baltas, elastingas į abi puses.
3. Paženklinta CE ženklu.</t>
  </si>
  <si>
    <t>Elastiniai tinkleliai tvarsčių fiksavimui, ištemptas 32 cm apimties</t>
  </si>
  <si>
    <t>Elastiniai tinkleliai tvarsčių fiksavimui, ištemptas 46 cm apimties</t>
  </si>
  <si>
    <t>Elastiniai tinkleliai tvarsčių fiksavimui, ištemptas 70 cm apimties</t>
  </si>
  <si>
    <t>Elastiniai tinkleliai tvarsčių fiksavimui, ištemptas 90 cm apimties</t>
  </si>
  <si>
    <t>Elastiniai tinkleliai tvarsčių fiksavimui, ištemptas 130 cm apimties</t>
  </si>
  <si>
    <t>53.</t>
  </si>
  <si>
    <t>Pirštinės polietileninės:</t>
  </si>
  <si>
    <t>1. Sterili;
2. Vidinis diametras 1,0 – 1,3 cm
3. Pagaminti iš latekso.
4. Ilgis netrumpesnis 20 cm.
5. Paženklinta CE ženklu.</t>
  </si>
  <si>
    <t>1. Sterili;
2. Vidinis diametras 1,5 – 2,0 cm
3. Pagaminti iš latekso.
4. Ilgis netrumpesnis 20 cm.
5. Paženklinta CE ženklu.</t>
  </si>
  <si>
    <t>Penroze:</t>
  </si>
  <si>
    <t>Penroze</t>
  </si>
  <si>
    <t>Tvarsčiai gipsiniai</t>
  </si>
  <si>
    <t>Pirštinės ginekologinės:</t>
  </si>
  <si>
    <t>Pirštinės ginekologinės, vidutinio dydžio</t>
  </si>
  <si>
    <t>Pirštinės ginekologinės, didelės</t>
  </si>
  <si>
    <t>pora</t>
  </si>
  <si>
    <t>1. Sterilios;
2. Pagamintos iš latekso;
3. Be pudros;
4. Pirštinių ilgis ne mažiau 420 mm;
5. Patogus plėšiamas įpakavimas;
6. Paženklinta CE ženklu;</t>
  </si>
  <si>
    <t>1. Sterilios;
2. Dydis: 4 cm x 4 cm;
3. Impregnuotos 70 proc. alkoholiu;
4. Individualus patogus, lengvai plėšiamas įpakavimas;
5. Leidžiamas 1 cm nukrypimas nuo pateiktų išmatavimų;
6. Paženklinta CE ženklu.</t>
  </si>
  <si>
    <t>Servetėlės dezinfekuojančios</t>
  </si>
  <si>
    <t>1. Dydis: 5,5 cm x 5,5 cm;
2. Impregnuotos 70 proc. alkoholiu;
3. Be aldehidų;
4. Veikia bakterijas, grybelius, virusus;
5. Tinka mažų medicininės įrangos, instrumentų paviršių ir odos dezinfekcijai;
6. Pakuotė turi būti atidaroma, su servetėlių dozavimu. Servetėlės lengvai ištraukiamos;
7. Leidžiamas 2 cm nukrypimas nuo pateiktų išmatavimų;
8. Paženklinta CE ženklu.</t>
  </si>
  <si>
    <t>1. Dydis: 6 mm (± 1 mm) x 100 mm (± 2 mm);
2. Neaustinio pluošto;
3. Gerai praleidžia orą ir drėgmę;
4. Juostelių pagrindas sustiptintas išilginiais siūleliais, neleidžiančiais juostelei temptis į ilgį;
5. Hipoalerginiai klijai;
6. Paženklinta CE ženklu.</t>
  </si>
  <si>
    <t>Sterilios juostelės odos kraštams suklijuoti</t>
  </si>
  <si>
    <t>1. 8.5 dydžio;
2. Sterilios                                                                                       3. Mažai praleidžiančios rentgeno spindulius                               4. Paženklinta CE ženklu.</t>
  </si>
  <si>
    <t>Pirštinės sterilios, apsaugančios nuo rentgeno spindulių</t>
  </si>
  <si>
    <t>1. Sterilios;
2. Be lakekso;
3. 6.5 dydžio;
4. Paženklinta CE ženklu.</t>
  </si>
  <si>
    <t>Pirštinės</t>
  </si>
  <si>
    <t>1. Dydis: 5 x 5 cm;
2. Iš marlės, ne mažiau 17 siūlų /cm²;
3. 8 sluoksnių;
4. Leidžiamas nukrypimas ± 0,5 cm;
5. Paženklinta CE ženklu.</t>
  </si>
  <si>
    <t>Sterilios servetėlės</t>
  </si>
  <si>
    <t>1. Dydis: 5 x 5 cm;
2. Iš neaustinės medžiagos;
3. 4 sluoksnių;
4. Leidžiamas nukrypimas ± 0,5 cm;
5. Paženklinta CE ženklu.</t>
  </si>
  <si>
    <t>1. Dydis: 7,5 x 7,5 cm;
2. Nesterilios;
3. 8 sluoksnių;
4. Pagaminta iš 100 proc. medvilnės, kurios siūlo storis 32S, audimo tankumas S28 x 24;
5. Leidžiamas ± 0,5 cm nukrypimas nuo pateiktų matmenų;
6. Paženklinta CE ženklu.</t>
  </si>
  <si>
    <t>Servetėlės</t>
  </si>
  <si>
    <t>1. Dydis: 30 x 45 cm;
2. Nesterilios;
3. 8 sluoksnių;
4. Pagamintos iš 100 proc. medvilnės, kurios siūlo storis 32S, audimo tankumas S28 x 24;
5. Leidžiamas ± 2 cm nukrypimas nuo pateiktų matmenų.
6. Paženklinta CE ženklu.</t>
  </si>
  <si>
    <t>1. Dydis: 15 x 45 cm;
2. Nesterilios;
3. 4 sluoksnių, tarpusavyje nesusiūtų;
4. 100% medvilnės, kurios siūlo storis 32S, audimo tankumas S28 x 24;
5. Leidžiamas ± 2 cm nukrypimas nuo pateiktų matmenų;
6. Paženklinta CE ženklu.</t>
  </si>
  <si>
    <t>Marliniai setonai:</t>
  </si>
  <si>
    <t>1. Ilgis: 15 cm;
2. Supakuoti po 1 - 2;
3. Vatos dalies skersmuo ne mažiau 10 mm, galvutės ilgis ne mažiau 25 mm.
4. Paženklinta CE ženklu.</t>
  </si>
  <si>
    <t>Sterilūs vatinukai (plastikas arba medis + vata)</t>
  </si>
  <si>
    <t>1. Ilgis: 40 cm;
2. Vatos dalies skersmuo ne mažiau 15 – 20 mm;
3. Galvutės ilgis 50 - 60 mm;
4. Paženklinta CE ženklu.</t>
  </si>
  <si>
    <t>Baltas, fasuotas po 5 kg.</t>
  </si>
  <si>
    <t>1. Vienoje sterilioje pakuotėje su vienu arba dviem 2#, skirtingų spalvų, pintais UHMW (ultra high molecular weight) polietileno siūlais, kurie pasibaigia adatomis;
2. Cheminė sudėtis – medicininis titano lydinys implantacijai.
3. Įsriegiamas;
4. Vienkartinio naudojimo įvedimo instrumentas;
5. Išmatavimai: išorinis diametras 2,8 mm, 3,5 mm, 5,0 mm ir 6,5 mm ± 0,05 mm (turi būti pasirinkimas visų dydžių);
6. Dvigubas sriegis – du skirtingo diametro sriegiai;
7. Sraigto proksimalinė dalis – heksagonalinė arba cilindro formos.</t>
  </si>
  <si>
    <t>1. Dydis: 20 cm x 30 cm;
2. Sterilus;
3. Sudarytas iš hidrokoloidų masės (natrio                                  karboksimetilceliuliozės, pektino ir želatinos) sluoksnio ir      išorinio poliuretano putų sluoksnio, padengtas atsparia              vandeniui poliuretano plėvele.
4. Paženklinta CE ženklu.</t>
  </si>
  <si>
    <t>1. Dydis: 20 cm x 30 cm;
2. Sterilus;
3. Hydrofiber neaustinio pluošto, kurio sudėtyje yra natrio           karboksimetilceliuliozės, dinatrio etilendiamintetraacto rūgšties druska, benzetonio chloridas ir 1,2% sidabro jonai;
4. Paženklinta CE ženklu.</t>
  </si>
  <si>
    <t>Hidrokoloidinis tvarstis   vidutiniškai ir gausiai                eksuduojančioms žaizdoms gydyti</t>
  </si>
  <si>
    <t>Antimikrobinis hidrokoloido pluošto    tvarstis su sidabro jonais   gausiai      eksuduojančioms žaizdoms gydyti</t>
  </si>
  <si>
    <t>1. Ilgis: 30 mm;
2. ID 0,6 mm;
3. Sterilios, nepirogeniškos, netoksiškos.
4. Paženklinta CE ženklu.</t>
  </si>
  <si>
    <t>1. Ilgis: 50 mm;
2. ID 0,7 mm;
3. Sterilios, nepirogeniškos, netoksiškos.
4. Paženklinta CE ženklu.</t>
  </si>
  <si>
    <t>Adatos spinalinės naujagimiams G 25</t>
  </si>
  <si>
    <t>Adatos spinalinės naujagimiams G 22</t>
  </si>
  <si>
    <t>Nesterilūs vatinukai (plastikas arba medis + vata)</t>
  </si>
  <si>
    <t>1. Plotis: 1 cm;
2. Ilgis: 40 cm (± 5cm);
3. Sterilūs;
4. Naudojami kraujavimo stabdymui žaizdų ertmėse;
5. Turi du austinius kraštus;
6. Individualiai supakuoti;
7. Paženklinti CE ženklu.</t>
  </si>
  <si>
    <t>1. Plotis: 2 cm;
2. Ilgis: 40 cm (± 5cm);
3. Sterilūs;
4. Naudojami kraujavimo stabdymui žaizdų ertmėse;
5. Turi du austinius kraštus;
6. Individualiai supakuoti;
7. Paženklinti CE ženklu.</t>
  </si>
  <si>
    <t>Marliniai setonai</t>
  </si>
  <si>
    <t>1. 4 vielų; 2 - 2,5 F; ilgis ne trumpesnis nei 90 cm;
2. Su nuimama rankena;
3. Paženklinta CE ženklu.</t>
  </si>
  <si>
    <t>1. Kieta, nitinolinė, vienu lanksčiu vienu kietu galu, tiesi, juoda.
2. Hidrofiliniu padengimu ne mažiau kaip 75 cm ilgyje 0,035” x 150 cm (ne trumpesnė)
3. Vienkartinė, sterili.
4. Pateikti tai patvirtinančius dokumentus.
5. Paženklinta CE ženklu.</t>
  </si>
  <si>
    <t>1. Nitinoline šerdimi, platininis antgalis geresnei vizualizacijai.
2. Hidrofilinis padengimas 0,035” x 145 m (ne trumpesnė).
3. Tiesiu lanksčiu galu 7 cm (± 1 cm) ilgio.
4. Vienkartinė, sterili.
5. Pateikti tai patvirtinančius dokumentus.
6. Paženklinta CE ženklu.</t>
  </si>
  <si>
    <t>Ypatingai aukštos kokybės Roadrunner tipo (arba analogiškas ) padidinto lankstumo styga</t>
  </si>
  <si>
    <t>1. Nitinoline šerdimi, platininis antgalis geresnei vizualizacijai.
2. Hidrofilinis padengimas 0,035” x 145 m (ne trumpesnė).
3. Tiesiu lanksčiu galu 3 cm (± 1 cm) ilgio.
4. Vienkartinė, sterili.
5. Pateikti tai patvirtinančius dokumentus.
6. Paženklinta CE ženklu.</t>
  </si>
  <si>
    <t>Akmenų krepšelis “N Trap” (“Samtelio”) tipo akmenų fiksavimui</t>
  </si>
  <si>
    <t>1. Nitinolinis ne mažiau 145 cm, 2,8 – 3,0 F.
2. Krepšelis iki 7 mm  Ø (± 0,5 mm) samtelio tipo, vienkartinis, sterilus.
3. Paženklinta CE ženklu.</t>
  </si>
  <si>
    <t>Vakuminis siurblys žaizdų gydymui (1 vnt.) (nuoma/panauda):</t>
  </si>
  <si>
    <t>Vakuminis siurblys žaizdų gydymui (1 vnt.) (nuoma/panauda)</t>
  </si>
  <si>
    <t>Kalendo-rinė diena</t>
  </si>
  <si>
    <t>Priemonės darbui su vakuminiu siurbliu žaizdų gydymui:</t>
  </si>
  <si>
    <t>Tvarstis, 10 x 7 x 3 cm</t>
  </si>
  <si>
    <t>Tvarstis, 18 x 12 x 3 cm</t>
  </si>
  <si>
    <t>Tvarstis, 26 x 15 x 3 cm</t>
  </si>
  <si>
    <t>Tvarstis su sidabru, 10 x 7 x 3 cm</t>
  </si>
  <si>
    <t>Tvarstis su sidabru, 18 x 12 x 3 cm</t>
  </si>
  <si>
    <t>Tvarstis su sidabru, 26 x 15 x 3 cm</t>
  </si>
  <si>
    <t>1. Lipnus, iš neaustinės didelio poringumo medžiagos.
2. Su maišeliu kateterio galui. Maišelio matmenys 16 x 5 cm;
3. Leidžiamas ±1 cm nukrypimas nuo pateiktų matmenų.
4. Paženklinta CE ženklu.</t>
  </si>
  <si>
    <t>1. Kūno temperatūrai matuoti.
2. Stikliniai, be gyvsidabrio.
3. Matuoja temperatūrą nuo 35 C° iki 42 C°.
4. Su dėklu.
5. Paženklintas CE ženklu.</t>
  </si>
  <si>
    <t>Kairės pusės 10 x 16 cm</t>
  </si>
  <si>
    <t>Dešinės pusės 10 x 16 cm</t>
  </si>
  <si>
    <t>1. Pagamintas iš lengvo svorio didelių porų monofilamentinio polipropileno arba PVDF;
2. Lešio formos, išgaubtas, atitinkantis natūralią kirkšnies anatomiją;
3.Tinklelis išlaiko savo formą;
4. Turi medialinės pusės markerį arba kitus markerius, kurie padeda chirurgui geriau orientuoti tinklelį;
5. Turi būti galimybė nefiksuoti tinklelį;
6. Leidžiamas ± 1,0 cm nukrypimas nuo pateiktų matmenų;
7. Paženklinta CE ženklu;
8. Sterilus.</t>
  </si>
  <si>
    <t>Vienkartinį sterilų rinkinį sudaro:
1. Vienos atšakos kateteris su dilatatoriumi: dydis 6,8 Fr; ilgis 70 cm (± 2 cm), centimetrinis žymėjimas kas 1 ir 10 cm, vidinis diametras 1,8 mm, 2,2 mm; pagamintas be latekso, be DEHP; pagamintas iš balto polipropileno (PP); dilatatorius 5,4 Fr, ilgis 70 cm (± 2 cm).
2. Adata: ilgis 70 mm; dydis 18G.
3. J tipo pravedėjas su laikikliu: ne trumpesniu 150 cm ilgio, diametras 0,88 mm; dengtas teflonu (PTFE), abu galai lankstūs.
4. Šviesolaidis plokščiu antgaliu su juoda 2 - 3 mm pločio atžyma ties 75 - 80 cm ilgiu: storis 600 µm; ne trumpesnis nei 3 m; apvalkalas pagamintas iš nailono; SMA šviesolaidžio jungtis.
5. 1, 3 ir 4 punktuose nurodytos priemonės turi būti vieno gamintojo.
6. Paženklinta CE ženklu.</t>
  </si>
  <si>
    <t>Vienkartinį sterilų rinkinį sudaro:
1. Punkcinė adata 18G, 70 mm ilgio.
2. Pravedėjas: 1-as galiukas J tipo su tiesintuvu, 2-as galiukas - tiesus, abu galiukai lankstūs 45 - 50 cm ilgio.
3. Vienos atšakos kateteris 5 Fr, 10 - 12 cm ilgio.
4. Plėtiklis 5 Fr
5. Švirkštas 2,5 - 3 ml.
6. Skalpelis.
7. Radialinis šviesolaidis, skleidžiantis žiedinę energiją: ilgis 2,5 m, storis 600 µm, su kapiliaru, kuris integruotas šviesolaidžio gale, su laikikliu suderintu su kateteriu (jungtis SMA 905, 480 µ), centimetrinis žymėjimas kas 1 cm.
8. Visos nurodytos priemonės turi būti vieno gamintojo.
9. Paženklintas CE ženklu.</t>
  </si>
  <si>
    <t>Vienkartinį sterilų rinkinį sudaro:
1. Punkcinė adata 18G, 70 mm ilgio.
2. Pravedėjas: 1-as galiukas J tipo, 2-as galiukas - tiesus, abu galiukai lankstūs, 150 cm ilgio, su apsauginiu dangteliu.
3. Vienos atšakos kateteris 6,8 Fr, 70 cm ilgio, su plėtikliu 5,4 Fr, su žymėmis kas 1 cm ir kas 10 cm.
4. Šviesolaidis tulpės tipo antgaliu: ilgis 3,0 m, storis 600 µm (SMA jungtis, tinkanti lazeriui 810 nm - 1500 nm).
5. Paženklintas CE ženklu.
6. 2, 3 ir 4 punktuose nurodytos priemonės turi būti vieno gamintojo.</t>
  </si>
  <si>
    <t>1. Kabliukas gemalinei pūslei praplėšti.
2. Sterilus, vienkartinis.
3. 25 -30 cm. ilgio.
4. Vidutinio lankstumo, lenktas bukas galas su šoniniu aštriu danteliu.
5. Paženklinta CE ženklu.</t>
  </si>
  <si>
    <t>1. Reikalavimai šviesolaidžiui:
1.1. Suderinamas su 980 nm lazerinėmis sistemomis su SMA 905 jungtimi;
1.2. Suderinamas su 1470 nm lazerinėmis sistemomis su SMA 905 jungtimi;
1.3. Suaštrintas šviesolaidžio galas;
1.4. Šviesolaidžio ilgis ne mažiau 230 cm, aktyvios dalies ilgis ne mažiau 18 mm;
1.5. Išorinis diametras 1,8 mm;
1.6. Jungtis šviesolaidžio laikikliui;
1.7. Sterilus vienkartinis.
2. Reikalavimai biopsinei adatai:
2.1. Jungtis su šviesolaidžio laikikliu;
2.2. Adatos ilgis ne daugiau 60 mm;
2.3.Vidinis diametras 14G.;
2.4.Vienkartinė, sterili.
3. Paženklinti CE ženklu. 
4. Šviesolaidis, laikiklis šviesolaidžiui ir biopsinė adata turi būti vieno gamintojo.</t>
  </si>
  <si>
    <t>1. Dydis: 75 mm (± 5 mm) x 100 mm (± 5 mm);
2. Pagaminta iš oksiduotos regeneruotos celiuliozės;
3. Vietiškai stabdanti kraujavimą per 3 - 4 min;
4. pH ~ 3,0;
5. Bakteriocidinis vietinis poveikis prieš Gram teigiamus ir Gram neigiamus mikroorganizmus;
6. Prilimpanti prie audinių, nemigruojanti;
7. Rezorbuojasi per 7 - 14 dienų;
8. Paženklinta CE ženklu.</t>
  </si>
  <si>
    <t>1. Kateteris (pigtail) 10 F x 20 - 25 cm, PUR;
2. Su 4 ovalo formos šoninėm angom;
3. Padengtas hidrofiliniu sluoksniu;
4. Saugi fiksacija su specialiu siūlu;
5. Stiletas - adata su rankenėle 18G (1,2 mm);
6. Stiletas - adata matoma ultragarsu;
7. Paženklintas CE ženklu.</t>
  </si>
  <si>
    <t>1. Kateteris (pigtail) 8.4 F x 20 - 25 cm;
2. Su 6 ovalo formos šoninėm angom;
3. Trokaro dydis 17G;
4. Pagamintas iš polietileno, standus;
5. Su fiksavimo sistema ''snap off'' tipo arba lygiaverčio;
6. Komplektuojamas su audinių praplėtėju;
7. Adatos - trokaro smailėjantis galas tribriaunis;
8. Rentgenokontrastinis;
9. Galimybė greitai pašalinti kateterį nukirpus išorinį fiksavimo siūlą;
10. Paženklinta CE ženklu</t>
  </si>
  <si>
    <t>1. Kateteris (pigtail) 8 F x 20 - 25 cm, PUR;
2. Su 4 ovalo formos šoninėm angom;
3. Padengtas hidrofiliniu sluoksniu;
4. Saugi fiksacija su specialiu siūlu;
5. Stiletas - adata su rankenėle 18G (1,2 mm);
6.Stiletas - adata matoma ultragarsu;
7. Paženklintas CE ženklu.</t>
  </si>
  <si>
    <t>1. Kateteris (pigtail) 7 F x 20 - 25 cm, PUR;
2. Su 4 ovalo formos šoninėm angom;
3. Padengtas hidrofiliniu sluoksniu;
4. Saugi fiksacija su specialiu siūlu;
5. Stiletas - adata su rankenėle 18G (1,2 mm);
6. Stiletas - adata matoma ultragarsu;
7. Paženklintas CE ženklu;</t>
  </si>
  <si>
    <t>Metalinė adata - trokaras</t>
  </si>
  <si>
    <t>1.18G (1,4 mm), ilgis 20 - 25 cm;
2. Padengta teflonu;
3. Su stiletu;
4. Echogeniška;
5. Paženklinta CE ženklu.</t>
  </si>
  <si>
    <t>1. Lunderquist tipo aba analogiškas, nerūdijančio plieno;
2. Dydis 0,35 (0,89 mm) x 60 - 90 cm;
3. Lankstus spiralinis galiukas 7,5 cm;
4. Paženklinta CE ženklu.</t>
  </si>
  <si>
    <t>1. Lunderquist tipo aba analogiškas, nerūdijančio plieno;
2. Dydis 0,35 (0,89 mm) x 60 - 90 cm;
3. Lankstus spiralinis galiukas 7,5 cm;
4. Linkis 3 - 5 mm;
5. Paženklinta CE ženklu.</t>
  </si>
  <si>
    <t>1. Amplatz tipoarba analogiškas;
2. Dengtas teflonu;
3. Dydis 0,35 (0,89 mm) x 80 - 90 cm;
4. Linkis 3 - 5 mm;
5. Lankstus spiralinis galiukas 7,5 cm;
6. Paženklinta CE ženklu.</t>
  </si>
  <si>
    <t>1. Amplatz tipo arba analogiškas;
2. Dengtas teflonu;
3. Dydis 0,35 (0,89 mm) x 80 - 90 cm;
4. Lankstus spiralinis galiukas 7,5cm;
5. Paženklinta CE ženklu.</t>
  </si>
  <si>
    <t>Dilatatorius - praplėtėjas</t>
  </si>
  <si>
    <t>1. Dydis tinkantis kateteriui 8F;
2. Ilgis 20 cm;
3. Pagamintas iš polietileno;
4. Rentgenokontrastinis;
5. Smailėjantis, užapvalintas galas;
6. Paženklinta CE ženklu.</t>
  </si>
  <si>
    <t>1. Dydis tinkantis kateteriui 10F;
2. Ilgis 25 cm;
3. Pagamintas iš polietileno;
4. Rentgenokontrastinis;
5. Smailėjantis, užapvalintas galas;
6.Paženklinta CE ženklu.</t>
  </si>
  <si>
    <t>Kreipiamoji viela (styga -pravediklis)</t>
  </si>
  <si>
    <t>1. Sterili;
2. Rinkinyje yra viela, kurią galima naudoti iš abiejų galų;
3. Abu galai tiesūs, rentgenokontrastiniai, vienas -10 cm, kitas - 5 cm;
4. Viela 0,025” skersmens, 450 cm (± 2 cm) ilgio, hidrofilinė danga 50 mm;
5. Atsparus užlenkimams, dengtas Endoglide arba analogiška, danga;
6. Turi 3 rentgenokontrastines žymes;
7. Tinka sfinkterotomijai;
8. Rinkinyje yra stygos laikiklis ir plastikinis sfinkterotominio kanalo praplovėjas.</t>
  </si>
  <si>
    <t>1. Vienkartinis instrumentas sterilioje pakuotėje, užtaisytas ne mažiau kaip 4 inkarais, sujungtais UHMW (ultra high molecular weight) pinto polietileno pluošto siūlu. Vienu instrumentu turi būti galimybė susiūti ilgesnį menisko plyšimą atliekant ne mažiau kaip 3 vientisines siūles;
2. Inkaro cheminė sudėtis: PEEK (Polyether ether ketone);
3. Instrumentas pritaikytas kelio sąnario artroskopinėms operacijoms naudojant "all inside" techniką;
4. Instrumento rankenoje įtaisytas volelis skirtas siūlo įtempimui ir atpalaidavimui bei gaidukas inkarų išstūmimui. Inkarai išstumiami pro kanuliuotą, graduotą instrumento adatą. Adata su paslankia įmova saugiam instrumento įvedimui į sąnarį. Graduota įmova gali būti kerpama, adatos pradūrimo gylio tiksliam nustatymui.</t>
  </si>
  <si>
    <t>1. Ilgis: 20 mm;
2. Sterili;
3. Skirta ilgalaikėms (iki 5 parų) infuzijoms;
4. Su sparneliais, prailginimo linija ir spaustuku;
5. Be PVC, DEHP;
6. Paženklinta CE.</t>
  </si>
  <si>
    <t>Adatos, skirtos Port kateterio silikoninės membranos punkcijai, 22G</t>
  </si>
  <si>
    <t>Adatos, skirtos Port kateterio silikoninės membranos punkcijai, 19G</t>
  </si>
  <si>
    <t>1. 5 mm skersmens;
2. Darbinis ilgis 300 mm (± 30mm);
3. Monopoliarinė radialinė universalioji jungtis;
4. Juda abu ašmenys;
5. Ašmenų ilgis 15 - 20 mm;
6. Ašmenys lenktos;
7. Vienkartinio naudojimo;
8. Steriliai supakuotos po 1 vnt.;
9. CE ženklinimas.</t>
  </si>
  <si>
    <t>1. Plotis: 2,5 cm;
2. Ilgis: ne mažiau 5 m;
3. Rulonėliuose.
4. Paženklinta CE ženklu.</t>
  </si>
  <si>
    <t>Pleistrai (pagrindas medžiaginis)</t>
  </si>
  <si>
    <t>1. Vieno paciento;
2. "L" formos; 
3. Daviklio juostelė, uždedama naujagimiui ant plaštakos ar pėdos; 
4. Daviklio laidas plokščias ir lengvas, švelniais kraštais; 
5. Kabelio jungtis lengva, be judančių dalių;
6. Daviklio prijungimo metu girdimas ir jaučiamas spragtelėjimas (užtikrinti kokybiškam sujungimui);
7. Tikslumas 70 -100 % ribose: ne daugiau 3% nejudant, ne daugiau 3 % judant, ne daugiau 2 % esant žemai perfuzijai. Pulso tikslumas ne daugiau 3 bpm.</t>
  </si>
  <si>
    <t>1. Sterilioje pakuotėje, susideda iš dviejų "T" inkarų su #2 storio UHMW (ultra high molecular weight) pinto polietileno pluošto siūlo ir vienkartinio cilindro formos įvedimo instrumento;
2. "T" inkarų cheminė sudėtis - polimeras "peek optima" arba PLLA (turi būti pasirinkimas);
3. Dviguba "U" formos fiksacija;
4. Turi iš anksto paruoštą slystantį mazgą;
5. Nepalieka implanto sąnarinėje dalyje;
6. Pravedimo adata tiesi, lenkta arba reversinė (turi būti pasirinkimas visų rūšių).</t>
  </si>
  <si>
    <t>1. Valdymo mechanizmas (rankena/kateteris) - daugartinio naudojimo, rotuojamas; 
2. Tinakams uždėti mažiausiai 100 vnt. klipų;
3. Įrankio ilgis turi būti 230 cm (± 5 cm); 
4. Kateterio diametras tinkamas 2,8 mm diametro endoskopo kanalui.</t>
  </si>
  <si>
    <r>
      <t xml:space="preserve">1. Kabutės turi būti pagamintos iš nerūdijančio plieno ar analogiško metalo; 
2. Uždedamos daugkartinio naudojimo valdymo mechanizmu (rankena); 
3. Klipo žiočių "kojytės" kampas turi būti 90˚ ir 135˚, "kojytės" ilgis - 12 mm ir 14 mm (± </t>
    </r>
    <r>
      <rPr>
        <sz val="10.5"/>
        <color indexed="8"/>
        <rFont val="Times New Roman"/>
        <family val="1"/>
        <charset val="186"/>
      </rPr>
      <t>2 mm);
4. Klipai - individualiuose dėkliukuose, komplektojami dėžutėse po 30 vnt.; 
5. Vienkartinio naudojimo, sterilūs.</t>
    </r>
  </si>
  <si>
    <t>1. Polipektominė kilpa, skirta tik šaltam diminutyvinių polipų šalinimui;                                                                                              2. Kilpa išformuota patogesniam polipų užgriebimui; 
3. Kilpos plotis ne daugiau 9 mm (± 1 mm);                                     4. Kilpos vielos diametras ne didesnis negu 0,30 mm;
5. Šarvo diametras 2,4 mm (± 0,5 mm);                                         6. Vienkartinio naudojimo, sterili.</t>
  </si>
  <si>
    <t>1. Monofilamentinės standžios plokščios keturiskart persuktos vielos pjovimo įrankis, skirtas labai plokščių polipų šalinimui (su elektrokauterizacia);
2. Kilpos dydis 14 x 27 mm (± 2 mm);                                               3. Spyruokle perskutas įrankio kilpos galas ir standi viela turi sąlygoti formos išlaikymą ir išsiskleidimą po daugkartinio išskleidimo;
4. Šarvo diametras turi būti 2,4 mm, 230 cm  (± 5 cm) ilgio;              5. Įrankis vienkartinis, sterilus.</t>
  </si>
  <si>
    <t>1. Polipektominės diaterminės kilpos turi būti ovalios formos;                                                                        2. Su patogia ergonomiška rankena; 
3. Kilpos diametras turi būti 25 mm (± 5 mm);                                4. Kateterio diametras turi būti ne didesnis nei 2,3 mm, ilgis 230 mm; 
5. Vienkartinio naudojimo, sterilios.</t>
  </si>
  <si>
    <t>1. Stentas turi būti pagamintas iš nitinolio;                                                                        2. Stento pynė kabliuko tipo, karkaso galai - apvalaus netraumuojančio pynimo;
3. Stento galai platesni už darbinę dalį;                                                                                4. Stento išorinis skersmuo stento darbinėje dalyje turi būti 8 mm - 10 mm. Ilgis 40 -120 mm;
5. Kiekvienas stentas turi būti komplektuojamas su jo vienkartine 7 Fr diametro įvedimo sistema;
6. Abiejuose stento galuose ir viduryje turi būti ne mažiau 12 rentgenokontrastinių žymenų, kurie yra kontrastingesni negu stento nitinolinis karkasas;
7. Stentas ir jo priedai turi būti sterilioje pakuotėje.</t>
  </si>
  <si>
    <t>1. Stentas turi būti pagamintas iš nitinolio;
2. Stento pynė kabliuko tipo, karkaso galai - apvalaus netraumuojančio pynimo;
3. Stento galai platesni už darbinę dalį, darbinė dalis 50 mm – 70 mm;
4. Stento išorinis skersmuo stento darbinėje dalyje turi būti 20 mm – 26 mm;
5. Kiekvienas stentas turi būti komplektuojamas su 2300 mm ilgio jo vienkartine 7 Fr diametro įvedimo sistema tinkanti 0,035' skersmens vedliui;
6. Abiejuose stento galuose ir viduryje turi būti ne mažiau 12 rentgenokontrastinių žymenų, kurie yra kontrastingesni negu stento nitinolinis karkasas;
7. Stentas ir jo priedai turi būti sterilioje pakuotėje.</t>
  </si>
  <si>
    <t>1. Stentas turi būti pagamintas iš nitinolio; 
2. Stento pynė kabliuko tipo, karkaso galai - apvalaus netraumuojančio pynimo;
3. Stento galai platesni už darbinę dalį, darbinė dalis 50 mm – 70 mm;
4. Stento išorinis skersmuo stento darbinėje dalyje turi būti 28 mm – 32 mm.
5. Kiekvienas stentas turi būti komplektuojamas su 2300 mm ilgio jo vienkartine 7 Fr diametro įvedimo sistema tinkanti 0,035' skersmens vedliui;
6. Abiejuose stento galuose ir viduryje turi būti ne mažiau 12 rentgenokontrastinių žymenų, kurie yra kontrastingesni negu stento nitinolinis karkasas;
7. Stentas ir jo priedai turi būti sterilioje pakuotėje.</t>
  </si>
  <si>
    <t>Ilgis 40 - 50 mm, 1/2 pjaunanti. Adatos pagamintos iš medicininio plieno, nelūžta, nesilanksto, lengvai duriasi per audinį.</t>
  </si>
  <si>
    <t>1. Sterilios, vienkartinės odos biopsijos adatos (biopsy punch);
2. Vientisas, nerūdijantis plienas, skustuvo aštrumo ašmenys;
3. Dydis aiškiai nurodytas ant kiekvieno žymeklio;
4. Skersmuo: 3 mm;
5. Ašmenų ilgis: 7 mm;
6. Kiekviena atskirai įpakuota permatomame pakete.</t>
  </si>
  <si>
    <t>1. Vienpusiai tamponai kraujavimui iš nosies stabdyti;
2. Išmatavimai: 10 cm (± 0,05mm)
3. Tamponas pagamintas iš kempinės ir mikrodispersinės oksiduotos celiuliozės. Oksiduota celiuliozė augalinės kilmės ir padengta lubrikantu sumažinti skausmą tampono pašalinimo metu.
4. Pakuotėje 1 vnt.</t>
  </si>
  <si>
    <t>1. Sudėtis: 
1.1. Plastikinis pincetas, 127 mm - 1 vnt.; 
1.2. Apvalūs marliniai tamponai, Ø 25 mm - 3 vnt.;
1.3. Marlinės servetėlės 5 x 5 cm, ne mažiau 8 sl. - 2 vnt.;
1.4. Keturių dalių padėkliukas, 148 x 74 x 18 mm - 1 vnt.;
1.5. Apklotas 40 x 40 cm - 1 vnt. 
2. Rinkinys įpakuotas viename gamykliniame steriliame įpakavime. 
3. Turi atitikti EN 13795 ir turėti CE ženklą su sertifikato numeriu.</t>
  </si>
  <si>
    <t>Vienkartinis cirkuliarus mechaninės siūlės aparatas:</t>
  </si>
  <si>
    <t>1. Dydis 162 x130mm. Leridžiams nukrypimas ± 2 mm;
2. Bendras plotas 150 kv. cm (± 2 kv. cm.);
3. Tinka elektrochirurginei sistemai ES300(EMED).</t>
  </si>
  <si>
    <t>1.Tinka temperatūros matavimui nuo 0 iki 100º C (± 20);
2. Matuojama neliečiant prie kūno;
3. Turi matavimų atmintį iki 30, 
4. Turi karščio indikatorių; 
5. Su metrologine patikra;
6. Garantija ne mažiau kaip 2 metai;
7. Paženklinta CE ženklu.</t>
  </si>
  <si>
    <t>Priemonės, skirtos audinių ir organų pirminių navikų bei metastezinių navikų minimaliai invazinei termoabliacijai:</t>
  </si>
  <si>
    <t>112.1.</t>
  </si>
  <si>
    <t>Mikrobangų generatorius (nuoma):</t>
  </si>
  <si>
    <t>Mikrobangų generatorius (1 vnt.) (nuoma/panauda)</t>
  </si>
  <si>
    <t>1. Mikrobangų dažnis: 2,45 GHz ± 50MHz;
2. Mikrobangų galia: Reguliuojama galia iki 140 W ± 40W;
3. Valdymui naudojamas lietimui jautrus LCD, arba lygiavertis ekranas: Būtina;
4. Laiko skaičiavimas ir naudojamos energijos rodymas ekrane: Būtina;
5. Realaus laiko aušinimo temperatūros monitoravimo sistema, jei yra vėsinamas modelis: Būtina;
6. Realaus laiko atspindėtos mikrobangų energijos stebėjimo sistema: Būtina;
7. Peristaltinė pompa aušinimo skysčiui: Būtina;
8. Multijungtis skirta perduoti duomenų signalus, mikrobangas, aušinimo skystį;
9. Kojinio pedalo pajungimo jungtis: Būtina;
10. Naudojami aplikatoriai: a) Perkutaniniškai b) Atvirai operacijai;
11. Galimybė pasirinkti aplikatoriaus ilgį pagal poreikį;
12. Abliacijos zonos: Priklausomai nuo pasirinkto galingumo ir laiko iki: 4,0 x 6,0 cm ± 0,5 cm.</t>
  </si>
  <si>
    <t>112.2.</t>
  </si>
  <si>
    <t>Perkutaninis mikrobangų abliacijos aplikatorius:</t>
  </si>
  <si>
    <t>1. Diametras 15G (± 1G).
2. Aplikatorius tinkamas dirbti su siūlomu 112.1 pirkimo dalyje aparatu.
3. Realiu laiku monitoruojama vėsinimo skysčio temperatūra aplikatoriaus viduje, jei yra vėsinamas modelis;
4. Abliacijos zonos priklausomai nuo pasirinkto galingumo ir laikos iki 4,0 x 6,0 cm ± 0,5 cm; 
5. Galimybė pasirinkti aplikatoriaus ilgį: 14 cm (± 1 cm); 19 cm (± 1 cm); 27 cm (± 2 cm).</t>
  </si>
  <si>
    <t>1. Diametras: 2,0 mm; Ilgis: 10 mm;
2. Pagaminti iš tvirto ir atsparaus metalo, tinkančio implantavimui.</t>
  </si>
  <si>
    <t>1. Diametras: 2,0 mm; Ilgis: 12 mm;
2. Pagaminti iš tvirto ir atsparaus metalo, tinkančio implantavimui.</t>
  </si>
  <si>
    <t>1. Diametras: 2,0 mm; Ilgis: 14 mm;
2. Pagaminti iš tvirto ir atsparaus metalo, tinkančio implantavimui.</t>
  </si>
  <si>
    <t>1. Diametras: 2,0 mm; Ilgis: 16 mm;
2. Pagaminti iš tvirto ir atsparaus metalo, tinkančio implantavimui.</t>
  </si>
  <si>
    <t>1. Diametras: 2,0 mm; Ilgis: 18 mm;
2. Pagaminti iš tvirto ir atsparaus metalo, tinkančio implantavimui.</t>
  </si>
  <si>
    <t>1. Diametras: 2,0 mm; Ilgis: 20 mm;
2. Pagaminti iš tvirto ir atsparaus metalo, tinkančio implantavimui.</t>
  </si>
  <si>
    <t>1. Diametras: 2,0 mm; Ilgis: 22 mm;
2. Pagaminti iš tvirto ir atsparaus metalo, tinkančio implantavimui.</t>
  </si>
  <si>
    <t>1. Diametras: 2,7 mm; Ilgis: 14 mm;
2. Pagaminti iš tvirto ir atsparaus metalo, tinkančio implantavimui.</t>
  </si>
  <si>
    <t>1. Diametras: 2,7 mm; Ilgis: 16 mm;
2. Pagaminti iš tvirto ir atsparaus metalo, tinkančio implantavimui.</t>
  </si>
  <si>
    <t>1. Diametras: 2,7 mm; Ilgis: 18 mm;
2. Pagaminti iš tvirto ir atsparaus metalo, tinkančio implantavimui.</t>
  </si>
  <si>
    <t>1. Diametras: 2,7 mm; Ilgis: 20 mm;
2. Pagaminti iš tvirto ir atsparaus metalo, tinkančio implantavimui.</t>
  </si>
  <si>
    <t>1. Diametras: 2,7 mm; Ilgis: 22 mm;
2. Pagaminti iš tvirto ir atsparaus metalo, tinkančio implantavimui.</t>
  </si>
  <si>
    <t>1. Diametras: 3,5 mm; Ilgis: 48 mm;
2. Pagaminti iš tvirto ir atsparaus metalo, tinkančio implantavimui.</t>
  </si>
  <si>
    <t>1. Diametras: 4,0 mm; Ilgis: 30 mm;
2. Pagaminti iš tvirto ir atsparaus metalo, tinkančio implantavimui.</t>
  </si>
  <si>
    <t>1. Diametras: 4,0 mm; Ilgis: 34 mm;
2. Pagaminti iš tvirto ir atsparaus metalo, tinkančio implantavimui.</t>
  </si>
  <si>
    <t>1. Diametras: 4,0 mm; Ilgis: 36 mm;
2. Pagaminti iš tvirto ir atsparaus metalo, tinkančio implantavimui.</t>
  </si>
  <si>
    <t>1. Diametras: 4,0 mm; Ilgis: 38 mm;
2. Pagaminti iš tvirto ir atsparaus metalo, tinkančio implantavimui.</t>
  </si>
  <si>
    <t>1. Diametras: 4,0 mm; Ilgis: 40 mm;
2. Pagaminti iš tvirto ir atsparaus metalo, tinkančio implantavimui.</t>
  </si>
  <si>
    <t>1. Diametras: 4,0 mm; Ilgis: 42 mm;
2. Pagaminti iš tvirto ir atsparaus metalo, tinkančio implantavimui.</t>
  </si>
  <si>
    <t>1. Diametras: 4,0 mm; Ilgis: 45 mm;
2. Pagaminti iš tvirto ir atsparaus metalo, tinkančio implantavimui.</t>
  </si>
  <si>
    <t>1. Diametras: 4,0 mm; Ilgis: 50 mm;
2. Pagaminti iš tvirto ir atsparaus metalo, tinkančio implantavimui.</t>
  </si>
  <si>
    <t>1. Diametras: 6,5 mm; Ilgis: 50 mm;
2. Pagaminti iš tvirto ir atsparaus metalo, tinkančio implantavimui.</t>
  </si>
  <si>
    <t>1. Diametras: 6,5 mm; Ilgis: 60 mm;
2. Pagaminti iš tvirto ir atsparaus metalo, tinkančio implantavimui.</t>
  </si>
  <si>
    <t>1. Diametras: 6,5 mm; Ilgis: 70 mm;
2. Pagaminti iš tvirto ir atsparaus metalo, tinkančio implantavimui.</t>
  </si>
  <si>
    <t>1. Diametras: 6,5 mm; Ilgis: 75 mm;
2. Pagaminti iš tvirto ir atsparaus metalo, tinkančio implantavimui.</t>
  </si>
  <si>
    <t>1. Diametras: 6,5 mm; Ilgis: 80 mm;
2. Pagaminti iš tvirto ir atsparaus metalo, tinkančio implantavimui.</t>
  </si>
  <si>
    <t>1. Diametras: 6,5 mm; Ilgis: 85 mm;
2. Pagaminti iš tvirto ir atsparaus metalo, tinkančio implantavimui.</t>
  </si>
  <si>
    <t>1. Diametras: 6,5 mm; Ilgis: 90 mm;
2. Pagaminti iš tvirto ir atsparaus metalo, tinkančio implantavimui.</t>
  </si>
  <si>
    <t>1. Diametras: 6,5 mm; Ilgis: 95 mm;
2. Pagaminti iš tvirto ir atsparaus metalo, tinkančio implantavimui.</t>
  </si>
  <si>
    <t>Sraigtai smulkiems kaulų fragmentam</t>
  </si>
  <si>
    <t>Sraigtai smulkiems kaulų fragmentams</t>
  </si>
  <si>
    <t>Spongiozinis nepilno sriegio sraigtas</t>
  </si>
  <si>
    <t>Spongiozinis pilno sriegio sraigtas</t>
  </si>
  <si>
    <t>1. 1,5 mm diametro, 300 mm ilgio;
2. Pagaminta iš nerūdijančio plieno.</t>
  </si>
  <si>
    <t>1. 2,0 mm diametro, 300 mm ilgio;
2. Pagaminta iš nerūdijančio plieno.</t>
  </si>
  <si>
    <t>1. 0,5 mm diametro, 5 m ilgio, minkšta;
2. Pagaminta iš nerūdijančio plieno.</t>
  </si>
  <si>
    <t>Diametras: 1 mm, ilgis: 100 mm</t>
  </si>
  <si>
    <t>Diametras: 1,5 mm, ilgis: 100 mm</t>
  </si>
  <si>
    <t>Diametras: 2,5 mm, ilgis: 150 mm</t>
  </si>
  <si>
    <t>Diametras: 2,7 mm, ilgis: 150 mm</t>
  </si>
  <si>
    <t>Diametras: 3,2 mm, ilgis: 150 mm</t>
  </si>
  <si>
    <t>Diametras: 3,5 mm, ilgis: 150 mm</t>
  </si>
  <si>
    <t>Diametras: 4,5 mm, ilgis: 150 mm</t>
  </si>
  <si>
    <t>Grąžtai traumatologinėms operacijoms</t>
  </si>
  <si>
    <t>Dydis: 5,5 cm x 0,38 cm x 18,0 cm x 12,6 cm (± 0,1 cm)</t>
  </si>
  <si>
    <t>Dydis: 9,0 cm x 0,38 cm x 18,5 cm x 8,66 cm (± 0,1 cm)</t>
  </si>
  <si>
    <t>Dydis: 9,0 cm x 0,64 cm x 35,0 cm x 8,66 cm (± 0,1 cm)</t>
  </si>
  <si>
    <t>Sagitalinis peiliukas suderinamas su STRYKER smulkių kaulų pjovimo rankena</t>
  </si>
  <si>
    <t>1. Vienkartinė, sterili;
2. Dydis 25 - 27 mm;
3. Darbinis ilgis 230 - 240 cm.</t>
  </si>
  <si>
    <t>1. Vienkartinė, sterili;
2. Darbinis ilgis 230 - 240cm;
3. Darbinis kanalas 2,8 arba 3,2 mm;
4. Kaušeliai su O formos angelėmis abiejuose kaušeliuose.</t>
  </si>
  <si>
    <t>1. 2300 mm ilgio +/-5 mm;
2. Fenestruoti gilūs kaušeliai; 
3. Vientkartinio naudojimo.</t>
  </si>
  <si>
    <t>1. 2300 mm ilgio +/-5 mm;
2. Atsidarymo plotis 19 mm +/- 5 mm; 
3. Vientkartinio naudojimo.</t>
  </si>
  <si>
    <t>1. 2300 mm ilgio +/-5 mm; 
2. Atsidarymo plotis 7,5 mm +/- 5 mm; 
3. Vientkartinio naudojimo.</t>
  </si>
  <si>
    <t>1. Darbinis kanalas ne mažiau 2,8 mm;
2. Darbinis ilgis 155 - 160 cm;
3. Rotacinės.</t>
  </si>
  <si>
    <t>Susideda iš 2 dalių:
1. Polipektoninės kilpos šarvas:
1.1. Darbinis kanalas ne mažiau 2,8 mm;
1.2. Darbinis ilgis 230 - 240 cm;
2. Polipektoninės kilpos viela:
2. 1. Darbinis kanalas ne mažiau 2,8 mm;
2.2. Darbinis ilgis 230 - 240 cm;
2.3. Kilpos Ø 15 - 20 mm, vielos storis 0,43 mm (± 3mm).</t>
  </si>
  <si>
    <t>Susideda iš 2 dalių:
1. Klipavimo rankena vienkartinė, sterili:, komplekte ne mažiau 10 vnt.:
1.1. Kanalo ilgis 2,8 mm;
1.2. Darbinis ilgis 2300 mm (± 5mm);
2. Klipas vienkartinis, sterilus, komplekte ne mažiau 40 vnt.:
2.1. atidarymo kampas 135 laips. +/- 3 laipsn.;
2.2. Rankenos ilgis 7,5 mm.</t>
  </si>
  <si>
    <t>120.1.</t>
  </si>
  <si>
    <t>Elektrochirurginis generatorius (nuoma):</t>
  </si>
  <si>
    <t>Elektrochirurginis generatorius (1 vnt.) (nuoma/panauda)</t>
  </si>
  <si>
    <t>Mėnuo</t>
  </si>
  <si>
    <t>120.2.</t>
  </si>
  <si>
    <t>Pjaunantis ir sandarinantis laparoskopinis audinių ligavimo instrumentas</t>
  </si>
  <si>
    <t>Pjaunantis ir sandarinantis laparoskopinis audinių ligavimo instrumentas:</t>
  </si>
  <si>
    <t>1. Bipolinės žnyplės;
2. Instrumento diametras 4,5 mm ± 0,5 mm;
3. Instrumento koto ilgis 37cm ± 3 cm;
4. Galima aktyvacija ranka arba kojiniu pedalu;
5. Lydomas audinių ilgis 20 mm ± 5 mm, pjaunamas audinių ilgis 18 mm ± 5 mm;
6. Tinkamas sandarinti kraujagyslėms, kurių didžiausias diametras nemažiau kaip 7 mm;
7. Žnyplių žiaunos lenktos, padengtos danga, mažinančia apnašų susidarymą;
8. Turi būti galimybė naudoti peilį audinių nupjovimui be energijos aktyvacijos;
9. Darbinė dalis rotuojama;
10.Tinkantis naudoti su aukščiau paminėtu elektrochirurginiu generatoriumi;
11. Paženklinta CE ženklu.</t>
  </si>
  <si>
    <t>120 pirkimo dalis iš viso:</t>
  </si>
  <si>
    <t>121 pirkimo dalis iš viso:</t>
  </si>
  <si>
    <t>122.</t>
  </si>
  <si>
    <t>1. Ilgis 37 cm ± 0,3 mm;
2. Diametras 5 mm;
3. Žiaunų ilgis 20,3 mm ± 0,1 mm;
4. Pjovimo ilgis 18,5 mm ± 0,1 mm;
5. Žnyplių žiaunos lenktos, padengtos danga mažinančia apnašų susidarymą;
6. Turi būti galimybė naudoti peilį audinių nupjovimui, be energijos aktyvacijos;
7. Darbinė dalis rotuojama 3500;
8. Aktyvacija ranka arba kojiniu pedalu;
9. Vienos aktyvacijos metu turi pilnai sulydyti kraujagysles, limfagysles ir audinių pluoštus ≤ 7 mm;
10. Suderinamas su elektrochirurginiu generatoriumi "Valleylab FT10".</t>
  </si>
  <si>
    <t>1. Ilgis 23 cm ± 0,3 mm;
2. Diametras 5 mm;
3. Žiaunų ilgis 20,3 mm ± 0,1 mm;
4. Pjovimo ilgis 18,5 mm ± 0,1 mm;
5. Žnyplių žiaunos lenktos, padengtos danga mažinančia apnašų susidarymą;
6. Turi būti galimybė naudoti peilį audinių nupjovimui, be energijos aktyvacijos;
7. Darbinė dalis rotuojama 3500;
8. Aktyvacija ranka arba kojiniu pedalu;
9. Vienos aktyvacijos metu turi pilnai sulydyti kraujagysles, limfagysles ir audinių pluoštus ≤ 7 mm;
10. Suderinamas su elektrochirurginiu generatoriumi "Valleylab FT10".</t>
  </si>
  <si>
    <t>1. Kasetėje 6 eilės kabučių, kurios pagamintos iš titano arba titano ir plieno mišinio;
2. Kasetė artikuliuojama į abi puses ne mažiau kaip 3 padėčių (0°, 20 - 25° ir 45°);
3. Kasetės ilgis 45 mm arba 60 mm pasirinktinai, atidarytų kabučių aukštis pasirinktinai 2,5 mm ± 0,1 mm arba 3,5 mm ± 0,1 mm, uždarytų kabučių aukštis: 1 mm ± 0,1 mm arba 1,5 mm ± 0,05 mm.</t>
  </si>
  <si>
    <t>1. Vienkartinis laparoskopinis siuvimo - pjovimo aparatas, suderinamas su siūlomomis kasetėmis;
2. Aparatas gali būti užtaisytas / “iššautas“ ir tiesiomis, ir pasisukančiomis kasetėmis ne mažiau kaip 25 kartus;
3. Darbinės dalies ilgis pasirinktinai 6, 16 arba 26 cm. Pasuka kasetę iki 45° į abi puses;
4. Darbinė dalis sukasi apie savo ašį 360°;
5. Kasetė uždaroma / atidaroma viena ranka; kilpinę rankeną spaudžiant / pastumiant nuo savęs, galimas kasetės daugkartinis atidarymas / uždarymas prieš šovimą;
6. Su tuo pačiu aparatu galima panaudoti įvairaus ilgio / kabučių aukščio / pasisukančias / tiesias kasetes, turinčias vienkartinį peilį.</t>
  </si>
  <si>
    <t>* PASTABA: "10 proc. techninėje specifikacijoje nenurodytų, tačiau su pirkimo objektu susijusių prekių, suma" apskaičiuojama Orientacinio poreikio kainą (Eur su PVM) padauginus iš 0,1 koeficiento. 
                         "Maksimali pasiūlymo kaina, Eur" apskaičiuojama prie orientacinio poreikio kainos (Eur su PVM) pridedant 10 proc. techninėje specifikacijoje nenurodytų, tačiau su pirkimo objektu susijusių prekių, sumą.</t>
  </si>
  <si>
    <t>1. Ilgis 18,8 cm ± 0,2 cm;
2. Pjovimo ilgis 15,2 mm ± 0,2 mm;
3. Užlydymo ilgis 17,3 mm ± 0,2 mm;
4. Lenktos;
5. Su galimybe naudoti audinių nupjovimui be energijos aktyvacijos ir koaguliacijai be nupjovimo. 
6. Vienos aktyvacijos metu turi pilnai sulydyti kraujagysles, limfagysles ir audinių pluoštus ≤ 7 mm. 
7. Suderinamos elektrochirurginiu generatoriumi „Valleylab FT10“;
8. Aktyvuojamos pasirinktinai ranka arba kojiniu jungikliu (pedalu).</t>
  </si>
  <si>
    <t>1.1.1.</t>
  </si>
  <si>
    <t>1.1.2.</t>
  </si>
  <si>
    <t>1.1.3.</t>
  </si>
  <si>
    <t>1.1.4.</t>
  </si>
  <si>
    <t>1.1.5.</t>
  </si>
  <si>
    <t>1.1.6.</t>
  </si>
  <si>
    <t>1.1.7.</t>
  </si>
  <si>
    <t>1.2.</t>
  </si>
  <si>
    <t>1.2.1.</t>
  </si>
  <si>
    <t>1.2.2.</t>
  </si>
  <si>
    <t>1.2.3.</t>
  </si>
  <si>
    <t>1.2.4.</t>
  </si>
  <si>
    <t>1.2.5.</t>
  </si>
  <si>
    <t>1.2.6.</t>
  </si>
  <si>
    <t>1.2.7.</t>
  </si>
  <si>
    <t>1.2.8.</t>
  </si>
  <si>
    <t>1.2.9.</t>
  </si>
  <si>
    <t>1.2.10.</t>
  </si>
  <si>
    <t>1.2.11.</t>
  </si>
  <si>
    <t>1.2.12.</t>
  </si>
  <si>
    <t>1.2.13.</t>
  </si>
  <si>
    <t>1.2.14.</t>
  </si>
  <si>
    <t>1.2.15.</t>
  </si>
  <si>
    <t>1.2.16.</t>
  </si>
  <si>
    <t>1.2.17.</t>
  </si>
  <si>
    <t>1.2.18.</t>
  </si>
  <si>
    <t>1.2.19.</t>
  </si>
  <si>
    <t>1.2.20.</t>
  </si>
  <si>
    <t>1.2.21.</t>
  </si>
  <si>
    <t>3.1.</t>
  </si>
  <si>
    <t>3.2.</t>
  </si>
  <si>
    <t>3.3.</t>
  </si>
  <si>
    <t>3.4.</t>
  </si>
  <si>
    <t>6.1.</t>
  </si>
  <si>
    <t>6.2.</t>
  </si>
  <si>
    <t>6.3.</t>
  </si>
  <si>
    <t>6.4.</t>
  </si>
  <si>
    <t>6.5.</t>
  </si>
  <si>
    <t>7.1.</t>
  </si>
  <si>
    <t>7.2.</t>
  </si>
  <si>
    <t>7.3.</t>
  </si>
  <si>
    <t>7.4.</t>
  </si>
  <si>
    <t>7.5.</t>
  </si>
  <si>
    <t>7.6.</t>
  </si>
  <si>
    <t>7.7.</t>
  </si>
  <si>
    <t>7.8.</t>
  </si>
  <si>
    <t>7.9.</t>
  </si>
  <si>
    <t>7.10.</t>
  </si>
  <si>
    <t>7.11.</t>
  </si>
  <si>
    <t>7.12.</t>
  </si>
  <si>
    <t>8.1.</t>
  </si>
  <si>
    <t>8.2.</t>
  </si>
  <si>
    <t>8.3.</t>
  </si>
  <si>
    <t>8.4.</t>
  </si>
  <si>
    <t>8.5.</t>
  </si>
  <si>
    <t>8.6.</t>
  </si>
  <si>
    <t>8.7.</t>
  </si>
  <si>
    <t>8.8.</t>
  </si>
  <si>
    <t>8.9.</t>
  </si>
  <si>
    <t>8.10.</t>
  </si>
  <si>
    <t>8.11.</t>
  </si>
  <si>
    <t>8.12.</t>
  </si>
  <si>
    <t>8.13.</t>
  </si>
  <si>
    <t>8.14.</t>
  </si>
  <si>
    <t>8.15.</t>
  </si>
  <si>
    <t>8.16.</t>
  </si>
  <si>
    <t>8.17.</t>
  </si>
  <si>
    <t>8.18.</t>
  </si>
  <si>
    <t>8.19.</t>
  </si>
  <si>
    <t>8.20.</t>
  </si>
  <si>
    <t>8 pirkimo dalis iš viso:</t>
  </si>
  <si>
    <t>11.</t>
  </si>
  <si>
    <t>11.1.</t>
  </si>
  <si>
    <t>11.2.</t>
  </si>
  <si>
    <t>11.3.</t>
  </si>
  <si>
    <t>11.4.</t>
  </si>
  <si>
    <t>11 dalis iš viso:</t>
  </si>
  <si>
    <t>12.1.</t>
  </si>
  <si>
    <t>12.1.1.</t>
  </si>
  <si>
    <t>12.1.2.</t>
  </si>
  <si>
    <t>12.2.1</t>
  </si>
  <si>
    <t>12.2.2</t>
  </si>
  <si>
    <t>12 pirkimo dalis iš viso:</t>
  </si>
  <si>
    <t>13.1.</t>
  </si>
  <si>
    <t>13.2.</t>
  </si>
  <si>
    <t>13.3.</t>
  </si>
  <si>
    <t>14.1.</t>
  </si>
  <si>
    <t>14.2.</t>
  </si>
  <si>
    <t>14 pirkimo dalis iš viso:</t>
  </si>
  <si>
    <t>15.1.</t>
  </si>
  <si>
    <t>15.2.</t>
  </si>
  <si>
    <t>16.1.</t>
  </si>
  <si>
    <t>16.2.</t>
  </si>
  <si>
    <t>Pastabos dėl 1-18 pirkimo dalių:</t>
  </si>
  <si>
    <t>3. Vertinant chirurginių siūlų su adatomis konkursinę medžiagą bus leidžiama ± 1 mm paklaida adatoms,  kurių ilgis 10 - 22 mm, ilgesnių -  ± 2 mm.</t>
  </si>
  <si>
    <t>4. Adatos galo, kuriame tvirtinamas siūlas, diametras negali būti storesnis už siūlo diametrą.</t>
  </si>
  <si>
    <t>20.1.</t>
  </si>
  <si>
    <t>20.2.</t>
  </si>
  <si>
    <t>20.3.</t>
  </si>
  <si>
    <t>20.4.</t>
  </si>
  <si>
    <t>20.5.</t>
  </si>
  <si>
    <t>20.6.</t>
  </si>
  <si>
    <t>20 pirkimo dalis iš viso:</t>
  </si>
  <si>
    <t>22.1.</t>
  </si>
  <si>
    <t>22.2.</t>
  </si>
  <si>
    <t>22.3.</t>
  </si>
  <si>
    <t>22.4.</t>
  </si>
  <si>
    <t>22.5.</t>
  </si>
  <si>
    <t>22.6.</t>
  </si>
  <si>
    <t>22.7.</t>
  </si>
  <si>
    <t>22.8.</t>
  </si>
  <si>
    <t>22.9.</t>
  </si>
  <si>
    <t>22.10.</t>
  </si>
  <si>
    <t>22 pirkimo dalis iš viso:</t>
  </si>
  <si>
    <t>24.1.</t>
  </si>
  <si>
    <t>24.2.</t>
  </si>
  <si>
    <t>24.3.</t>
  </si>
  <si>
    <t>24.4.</t>
  </si>
  <si>
    <t>24.5.</t>
  </si>
  <si>
    <t>24 pirkimo dalis iš viso:</t>
  </si>
  <si>
    <t>25.1.</t>
  </si>
  <si>
    <t>25.2.</t>
  </si>
  <si>
    <t>25.3.</t>
  </si>
  <si>
    <t>25 pirkimo dalis iš viso:</t>
  </si>
  <si>
    <t>26.1.</t>
  </si>
  <si>
    <t>26.2.</t>
  </si>
  <si>
    <t>26.3.</t>
  </si>
  <si>
    <t>26.4.</t>
  </si>
  <si>
    <t>26.5.</t>
  </si>
  <si>
    <t>26.6.</t>
  </si>
  <si>
    <t>26.7.</t>
  </si>
  <si>
    <t>26.8.</t>
  </si>
  <si>
    <t>26 pirkimo dalis iš viso:</t>
  </si>
  <si>
    <t>31.1.</t>
  </si>
  <si>
    <t>31.2.</t>
  </si>
  <si>
    <t>31.3.</t>
  </si>
  <si>
    <t>31.4.</t>
  </si>
  <si>
    <t>31 pirkimo dalis iš viso:</t>
  </si>
  <si>
    <t>32.1.</t>
  </si>
  <si>
    <t>32.2.</t>
  </si>
  <si>
    <t>32.3.</t>
  </si>
  <si>
    <t>32 pirkimo dalis iš viso:</t>
  </si>
  <si>
    <t>33.1.</t>
  </si>
  <si>
    <t>33.2.</t>
  </si>
  <si>
    <t>33 pirkimo  dalis iš viso:</t>
  </si>
  <si>
    <t>38.1.</t>
  </si>
  <si>
    <t>38.2.</t>
  </si>
  <si>
    <t>38 dalis iš viso:</t>
  </si>
  <si>
    <t>39.1.</t>
  </si>
  <si>
    <t>39.2.</t>
  </si>
  <si>
    <t>39 pirkimo dalis iš viso:</t>
  </si>
  <si>
    <t>40.1.</t>
  </si>
  <si>
    <t>40.2.</t>
  </si>
  <si>
    <t>40.3.</t>
  </si>
  <si>
    <t>40 pirkimo dalis iš viso:</t>
  </si>
  <si>
    <t>41.</t>
  </si>
  <si>
    <t>44.1.</t>
  </si>
  <si>
    <t>44.2.</t>
  </si>
  <si>
    <t>44 pirkimo dalis iš viso:</t>
  </si>
  <si>
    <t>46.1.</t>
  </si>
  <si>
    <t>46.2.</t>
  </si>
  <si>
    <t>46.3.</t>
  </si>
  <si>
    <t>47.1.</t>
  </si>
  <si>
    <t>47.2.</t>
  </si>
  <si>
    <t>46 pirkimo dalis iš viso:</t>
  </si>
  <si>
    <t>47 pirkimo dalis iš viso:</t>
  </si>
  <si>
    <t>48.1.</t>
  </si>
  <si>
    <t>48.2.</t>
  </si>
  <si>
    <t>48.3.</t>
  </si>
  <si>
    <t>48 pirkimo dalis iš viso:</t>
  </si>
  <si>
    <t>49.1.</t>
  </si>
  <si>
    <t>49.2.</t>
  </si>
  <si>
    <t>49 pirkimo dalis iš viso:</t>
  </si>
  <si>
    <t>52 pirkimo dalis iš viso:</t>
  </si>
  <si>
    <t>53 pirkimo dalis iš viso:</t>
  </si>
  <si>
    <t>54 pirkimo dalis iš viso:</t>
  </si>
  <si>
    <t>61 pirkimo dalis iš viso:</t>
  </si>
  <si>
    <t>62 pirkimo dalis iš viso:</t>
  </si>
  <si>
    <t>64 pirkimo dalis iš viso:</t>
  </si>
  <si>
    <t>76.1.</t>
  </si>
  <si>
    <t>76.2.</t>
  </si>
  <si>
    <t>76 pirkimo dalis iš viso:</t>
  </si>
  <si>
    <t>87.1.</t>
  </si>
  <si>
    <t>87.1.1.</t>
  </si>
  <si>
    <t>87.2.</t>
  </si>
  <si>
    <t>87.2.1.</t>
  </si>
  <si>
    <t>87.2.2.</t>
  </si>
  <si>
    <t>87.2.3.</t>
  </si>
  <si>
    <t>87.2.4.</t>
  </si>
  <si>
    <t>87.2.5.</t>
  </si>
  <si>
    <t>87.2.6.</t>
  </si>
  <si>
    <t>87.2.7.</t>
  </si>
  <si>
    <t>87 pirkimo dalis iš viso:</t>
  </si>
  <si>
    <t>90 pirkimo dalis iš viso:</t>
  </si>
  <si>
    <t>91.1.</t>
  </si>
  <si>
    <t>91.2.</t>
  </si>
  <si>
    <t>91 pirkimo dalis iš viso:</t>
  </si>
  <si>
    <t>92.1.</t>
  </si>
  <si>
    <t>92.2.</t>
  </si>
  <si>
    <t>92.3.</t>
  </si>
  <si>
    <t>92 pirkimo dalis iš viso:</t>
  </si>
  <si>
    <t>97.1.</t>
  </si>
  <si>
    <t>97.2.</t>
  </si>
  <si>
    <t>97.3.</t>
  </si>
  <si>
    <t>97.4.</t>
  </si>
  <si>
    <t>97.5.</t>
  </si>
  <si>
    <t>97.6.</t>
  </si>
  <si>
    <t>97.7.</t>
  </si>
  <si>
    <t>97.8.</t>
  </si>
  <si>
    <t>97.9.</t>
  </si>
  <si>
    <t>97.10.</t>
  </si>
  <si>
    <t>97.11.</t>
  </si>
  <si>
    <t>97 pirkimo dalis iš viso:</t>
  </si>
  <si>
    <t>98.1.</t>
  </si>
  <si>
    <t>98.2.</t>
  </si>
  <si>
    <t>98 pirkimo dalis iš viso:</t>
  </si>
  <si>
    <t>100.1.</t>
  </si>
  <si>
    <t>100.2.</t>
  </si>
  <si>
    <t>100 pirkimo dalis iš viso:</t>
  </si>
  <si>
    <t>106.1.</t>
  </si>
  <si>
    <t>106.1.1</t>
  </si>
  <si>
    <t>106.1.2</t>
  </si>
  <si>
    <t>106.2.</t>
  </si>
  <si>
    <t>106.2.1</t>
  </si>
  <si>
    <t>106.2.2</t>
  </si>
  <si>
    <t>106.2.3</t>
  </si>
  <si>
    <t>106 pirkimo dalis iš viso:</t>
  </si>
  <si>
    <t>107.1.</t>
  </si>
  <si>
    <t>107.2.</t>
  </si>
  <si>
    <t>107.3.</t>
  </si>
  <si>
    <t>107 pirkimo dalis iš viso:</t>
  </si>
  <si>
    <t>112.3.</t>
  </si>
  <si>
    <t>112 pirkimo dalis iš viso:</t>
  </si>
  <si>
    <t>113.1.</t>
  </si>
  <si>
    <t>113.2.</t>
  </si>
  <si>
    <t>113.3.</t>
  </si>
  <si>
    <t>113.4.</t>
  </si>
  <si>
    <t>113 pirkimo dalis iš viso:</t>
  </si>
  <si>
    <t>115.1.</t>
  </si>
  <si>
    <t>115.1.1.</t>
  </si>
  <si>
    <t>115.2.</t>
  </si>
  <si>
    <t>115.2.1.</t>
  </si>
  <si>
    <t>115 pirkimo dalis iš viso:</t>
  </si>
  <si>
    <t>116.1.</t>
  </si>
  <si>
    <t>116.2.</t>
  </si>
  <si>
    <t>116.3.</t>
  </si>
  <si>
    <t>116.4.</t>
  </si>
  <si>
    <t>116.5.</t>
  </si>
  <si>
    <t>116.6.</t>
  </si>
  <si>
    <t>116.7.</t>
  </si>
  <si>
    <t>116.8.</t>
  </si>
  <si>
    <t>116.9.</t>
  </si>
  <si>
    <t>116.10.</t>
  </si>
  <si>
    <t>116.11.</t>
  </si>
  <si>
    <t>116.12.</t>
  </si>
  <si>
    <t>116.13.</t>
  </si>
  <si>
    <t>116.14.</t>
  </si>
  <si>
    <t>116.15.</t>
  </si>
  <si>
    <t>116.16.</t>
  </si>
  <si>
    <t>116.17.</t>
  </si>
  <si>
    <t>116.18.</t>
  </si>
  <si>
    <t>116.19.</t>
  </si>
  <si>
    <t>116.20.</t>
  </si>
  <si>
    <t>116.21.</t>
  </si>
  <si>
    <t>116.22.</t>
  </si>
  <si>
    <t>116.23.</t>
  </si>
  <si>
    <t>116.24.</t>
  </si>
  <si>
    <t>116.25.</t>
  </si>
  <si>
    <t>116.26.</t>
  </si>
  <si>
    <t>116.27.</t>
  </si>
  <si>
    <t>116.28.</t>
  </si>
  <si>
    <t>116.29.</t>
  </si>
  <si>
    <t>116.30.</t>
  </si>
  <si>
    <t>116.31.</t>
  </si>
  <si>
    <t>116.32.</t>
  </si>
  <si>
    <t>116.33.</t>
  </si>
  <si>
    <t>116.34.</t>
  </si>
  <si>
    <t>116.35.</t>
  </si>
  <si>
    <t>116.36.</t>
  </si>
  <si>
    <t>116.37.</t>
  </si>
  <si>
    <t>116.38.</t>
  </si>
  <si>
    <t>116.39.</t>
  </si>
  <si>
    <t>116.40.</t>
  </si>
  <si>
    <t>116.41.</t>
  </si>
  <si>
    <t>116 pirkimo dalis iš viso:</t>
  </si>
  <si>
    <t>117.1.</t>
  </si>
  <si>
    <t>117.2.</t>
  </si>
  <si>
    <t>117.3.</t>
  </si>
  <si>
    <t>117.4.</t>
  </si>
  <si>
    <t>117.5.</t>
  </si>
  <si>
    <t>117.6.</t>
  </si>
  <si>
    <t>117.7.</t>
  </si>
  <si>
    <t>117 pirkimo dalis iš viso:</t>
  </si>
  <si>
    <t>118.1.</t>
  </si>
  <si>
    <t>118.2.</t>
  </si>
  <si>
    <t>118.3.</t>
  </si>
  <si>
    <t>118 pirkimo dalis iš viso:</t>
  </si>
  <si>
    <t>120.3.</t>
  </si>
  <si>
    <t>120.4.</t>
  </si>
  <si>
    <t>120.5.</t>
  </si>
  <si>
    <t>120.6.</t>
  </si>
  <si>
    <t>123.</t>
  </si>
  <si>
    <t>123.1.</t>
  </si>
  <si>
    <t>123.1.1.</t>
  </si>
  <si>
    <t>123.2.</t>
  </si>
  <si>
    <t>123.2.1.</t>
  </si>
  <si>
    <t>123 pirkimo dalis iš viso:</t>
  </si>
  <si>
    <t>124.</t>
  </si>
  <si>
    <t>124.1.</t>
  </si>
  <si>
    <t>124.2.</t>
  </si>
  <si>
    <t>124 pirkimo dalis iš viso:</t>
  </si>
  <si>
    <t>125.</t>
  </si>
  <si>
    <t>125.1.</t>
  </si>
  <si>
    <t>125.2.</t>
  </si>
  <si>
    <t>125.3.</t>
  </si>
  <si>
    <t>125 pirkimo dalis iš viso:</t>
  </si>
  <si>
    <t>126.</t>
  </si>
  <si>
    <t>126.1.</t>
  </si>
  <si>
    <t>126.2.</t>
  </si>
  <si>
    <t>126 pirkimo dalis iš viso:</t>
  </si>
  <si>
    <t>127.</t>
  </si>
  <si>
    <t>127.1.</t>
  </si>
  <si>
    <t>127.2.</t>
  </si>
  <si>
    <t>127.3.</t>
  </si>
  <si>
    <t>127.4.</t>
  </si>
  <si>
    <t>127 pirkimo dalis iš viso:</t>
  </si>
  <si>
    <t>128.</t>
  </si>
  <si>
    <t>128.1.</t>
  </si>
  <si>
    <t>128.2.</t>
  </si>
  <si>
    <t>128 pirkimo dalis iš viso:</t>
  </si>
  <si>
    <t>129.</t>
  </si>
  <si>
    <t>Daugkartinio naudojimo, resterilizuojami šviesolaidžiai</t>
  </si>
  <si>
    <t>129.1.</t>
  </si>
  <si>
    <t>129.2.</t>
  </si>
  <si>
    <t>129 pirkimo dalis iš viso:</t>
  </si>
  <si>
    <t xml:space="preserve">Daugkartinio naudojimo, resterilizuojamas šviesolaidis </t>
  </si>
  <si>
    <t>270 µm</t>
  </si>
  <si>
    <t>400 µm</t>
  </si>
  <si>
    <t>1. Poliurėtaninė hirdrofobinė kempinė.
2. Porinė struktūra. Porų dydis 0,4 – 2,0 mm.
3. Leidžiamas ± 0,5 cm nukrypimas nuo pateiktų matmenų.
4. Atsparumas kompresinei jėgos veikimui ne &lt; 3kPa, atsparumas tempimo jėgos veikimui ne &lt; 160kPa. Tankumas 25kg/m³.
5. Į komplektą įeina drenas ir plėvelė ( be latekso ).
6. Paženklinta CE ženklu.</t>
  </si>
  <si>
    <t>1 - 2</t>
  </si>
  <si>
    <r>
      <t>1</t>
    </r>
    <r>
      <rPr>
        <b/>
        <sz val="11"/>
        <color indexed="8"/>
        <rFont val="Times New Roman"/>
        <family val="1"/>
        <charset val="186"/>
      </rPr>
      <t xml:space="preserve">. </t>
    </r>
    <r>
      <rPr>
        <sz val="11"/>
        <color rgb="FF000000"/>
        <rFont val="Times New Roman"/>
        <family val="1"/>
        <charset val="186"/>
      </rPr>
      <t>Sterili.
2. Gerai permatomas antgalis, spalvinis dydžio kodavimas.
3. Paženklinta CE ženklu.</t>
    </r>
  </si>
  <si>
    <t>Pirštinės polietileninės, vidutinio dydžio</t>
  </si>
  <si>
    <t>Pirštinės polietileninės, didelės</t>
  </si>
  <si>
    <r>
      <t>Termometrai į šaldytuvą (0-100</t>
    </r>
    <r>
      <rPr>
        <b/>
        <vertAlign val="superscript"/>
        <sz val="11"/>
        <color indexed="8"/>
        <rFont val="Times New Roman"/>
        <family val="1"/>
        <charset val="186"/>
      </rPr>
      <t>0</t>
    </r>
    <r>
      <rPr>
        <b/>
        <sz val="11"/>
        <color indexed="8"/>
        <rFont val="Times New Roman"/>
        <family val="1"/>
        <charset val="186"/>
      </rPr>
      <t xml:space="preserve"> C) su patikra</t>
    </r>
  </si>
  <si>
    <t>Ypatingai aukštos kokybės Roadrunner tipo (arba analogiškas) padidinto lankstumo styga</t>
  </si>
  <si>
    <t>1. Liečiamasis spalvotas ekranas aparato valdymui bei darbinių parametrų atvaizdavimui; 
2. Sukuriamo neigiamo slėgio reguliavimo ribos 25-200 mmHg (ne siauresnės už nurodytas); 
3. Automatinis slėgio žaizdoje (atsiurbimo zonoje) matavimas, atitinkamai reguliuojant aparato sukuriamą neigiamą slėgį; 
4. Darbo režimai: a) palaikomo pastovaus neigiamo slėgio, b) intermituojančio neigiamo slėgio, kai vienas po kito kartojami neigiamo slėgio palaikymo (aktyvus siurbimas) ir pauzės (nėra aktyvaus siurbimo) ciklai; c) galimybė automatiškai atlikti skysčio instaliaciją ir siurbimą.
5. Įdiegta garsinio ir vizualinio aliarmo sistema, perspėjanti naudotoją apie aparato veikimo sutrikimus;
6. Automatinis žaizdos plovimas (pasirinkto antiseptinio skysčio padavimas). Būtina.
7. Būtina baterija, užtikrinanti ≥ 6 val. trukmės
autonominį maitinimą, nesant elektros tinklo įtampos arba paciento transportavimo metu.</t>
  </si>
  <si>
    <t>1. Pagamintas iš lengvo svorio didelių porų monofilamentinio polipropileno
2. Lešio formos, išgaubtas, atitinkantis natūralią kirkšnies anatomiją.
3.Standus kraštas, mažinantis tinklelio migracijos tikimybę, išlaikantis savo formą.
4. Turi medialinės pusės markerį arba kitus markerius, kurie padeda chirurgui geriau orientuoti tinklelį.
5. Turi būti galimybė nefiksuoti tinklelį.
6. Leidžiamas ±1,0 cm nukrypimas nuo pateiktų matmenų.
7. Paženklinta CE ženklu. 8. Sterilus.</t>
  </si>
  <si>
    <t>1. Sterili, vienkartinė;
2. Viela 0.035” skersmens, 450 cm (± 2 cm) ilgio, hidrofilinė danga 70 mm;
3. Atsparus užlenkimams, dengtas Endoglide, arba analogiška, danga, pilnai rentgenokontrastinis 7 cm ilgio distalinis galas;
4. Turi 3 rentgenokontrastines žymes;
5. Tinka sfinkterotomijai (tiesiu ir lenktu galu).</t>
  </si>
  <si>
    <t>Perkamoms kabutėms (p.d.106.1.1) aplikuoti tinkamas valdymo mechanizmas (rankena)</t>
  </si>
  <si>
    <t>1. 1,1 mm diametro, 300 mm ilgio;
2. Pagaminta iš nerūdijančio plieno.</t>
  </si>
  <si>
    <t>1. Vienkartinė, sterili;
2. Adatos ilgis 4 - 6 mm;
3. Adatos dydis 23 arba 25 Ga;
4. Darbinis ilgis 200 - 240 cm;</t>
  </si>
  <si>
    <t>1-129 pirkimo dalys VšĮ Vilniaus miesto klinikinė ligoninė, Antakalnio g. 57, 10207 Vilnius</t>
  </si>
  <si>
    <t>1. Siuvimo medžiagą sudaro poliglikolio rūgštis su danga;
2. Procentinis stiprumo išlaikymas: po 5-7 parų stiprumas - 45-65 %, po 14 parų - 0 %. Visiška rezorbcija per 40 - 50 parų.
3. Šie reikalavimai taikomi 1.1.1. - 1.1.7. pozicijoms</t>
  </si>
  <si>
    <t>1. Sterili;
2. Rezorbuojama;
3. Su plastmasiniu pravedėju;
4. Sudaro pieno rūgšties kopolimeras ir kaprolaktonas.</t>
  </si>
  <si>
    <t>1. Išorinis aparato skersmuo: 24 - 25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</si>
  <si>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28 - 29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</si>
  <si>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31 - 33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</si>
  <si>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Sterilus implantas;
2. Tinklelio svoris 38 g/m2 ± 3 g/m2. 
3. Tinklelio porų dydis: 1,8 x 1,8 mm ± 0,2 mm</t>
  </si>
  <si>
    <t>1. Dydis: 80 mm ± 10 mm x 50 mm x 10 mm;
2. Kvadratiniai.
3. Standartiniai.
4. Želatininiai su hemostatiniu efektu.
5. Paženklinta CE ženklu.</t>
  </si>
  <si>
    <t>1. Besirezorbuojantis;
2. Mazgo nereikalaujantis, ekscentriškai dantytas siūlas;
3. Siūlas, pagamintas iš glikolinės rūgšties kopolimero ir trimetil karbonato arba polidioksanono; 
4. Siūlas viename gale turi adatą, kitame – kilpą.</t>
  </si>
  <si>
    <t>Conmed Linvatec, JAV</t>
  </si>
  <si>
    <t>MR04C, Sequent</t>
  </si>
  <si>
    <t>Priedas Nr.1 prie Sutarties Nr. S1-_______________</t>
  </si>
  <si>
    <t>2021 m. sausio _____d.</t>
  </si>
  <si>
    <t xml:space="preserve">Šalių parašai ir rekvizitai.:   </t>
  </si>
  <si>
    <t>PIRKĖJAS</t>
  </si>
  <si>
    <t>PARDAVĖJAS</t>
  </si>
  <si>
    <t>VšĮ Vilniaus miesto klinikinė ligoninė</t>
  </si>
  <si>
    <t>UAB „OrtoGrupė“</t>
  </si>
  <si>
    <t>Direktorius</t>
  </si>
  <si>
    <t>____________________________________</t>
  </si>
  <si>
    <t>Dr. Narimantas Markevičius</t>
  </si>
  <si>
    <t xml:space="preserve">        A.V.</t>
  </si>
  <si>
    <t xml:space="preserve">Šalys susitarė, kad maksimali sutarties vertė yra 11550,00 Eur su PVM (11000,00 Eur be PVM), kurią sudaro:
Sutarties vertė pagal specifikaciją 10500,00 Eur su PVM.
Pirkėjui perkant Sutarties priede nenumatytas Prekes, pagal sutarties 8.6. punktą – 10 procentų nuo sutarties vertės pagal specifikaciją sudaro: 1050,00 Eur su PVM.
</t>
  </si>
  <si>
    <t>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</si>
</sst>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dd"/>
    <numFmt numFmtId="165" formatCode="0.00;[Red]0.00"/>
    <numFmt numFmtId="166" formatCode="#,##0.00&quot;    &quot;;&quot;-&quot;#,##0.00&quot;    &quot;;&quot;-&quot;#&quot;    &quot;;@&quot; &quot;"/>
    <numFmt numFmtId="167" formatCode="#,##0.00&quot; &quot;[$Lt-427];[Red]&quot;-&quot;#,##0.00&quot; &quot;[$Lt-427]"/>
  </numFmts>
  <fonts count="31">
    <font>
      <sz val="11"/>
      <color rgb="FF000000"/>
      <name val="Calibri"/>
      <family val="2"/>
      <charset val="186"/>
    </font>
    <font>
      <b/>
      <sz val="11"/>
      <color indexed="8"/>
      <name val="Times New Roman"/>
      <family val="1"/>
      <charset val="186"/>
    </font>
    <font>
      <b/>
      <sz val="12"/>
      <color indexed="8"/>
      <name val="Calibri"/>
      <family val="2"/>
      <charset val="186"/>
    </font>
    <font>
      <sz val="11"/>
      <color indexed="8"/>
      <name val="Times New Roman"/>
      <family val="1"/>
      <charset val="186"/>
    </font>
    <font>
      <sz val="11"/>
      <name val="Times New Roman"/>
      <family val="1"/>
      <charset val="186"/>
    </font>
    <font>
      <vertAlign val="superscript"/>
      <sz val="11"/>
      <color indexed="8"/>
      <name val="Times New Roman"/>
      <family val="1"/>
      <charset val="186"/>
    </font>
    <font>
      <sz val="11"/>
      <color rgb="FF000000"/>
      <name val="Calibri"/>
      <family val="2"/>
      <charset val="186"/>
    </font>
    <font>
      <b/>
      <i/>
      <sz val="16"/>
      <color rgb="FF000000"/>
      <name val="Calibri"/>
      <family val="2"/>
      <charset val="186"/>
    </font>
    <font>
      <b/>
      <i/>
      <u/>
      <sz val="11"/>
      <color rgb="FF000000"/>
      <name val="Calibri"/>
      <family val="2"/>
      <charset val="186"/>
    </font>
    <font>
      <sz val="12"/>
      <color rgb="FF000000"/>
      <name val="Times New Roman"/>
      <family val="1"/>
      <charset val="186"/>
    </font>
    <font>
      <b/>
      <sz val="10"/>
      <color rgb="FF000000"/>
      <name val="Times New Roman"/>
      <family val="1"/>
      <charset val="186"/>
    </font>
    <font>
      <b/>
      <sz val="11"/>
      <color rgb="FF000000"/>
      <name val="Times New Roman"/>
      <family val="1"/>
      <charset val="186"/>
    </font>
    <font>
      <b/>
      <sz val="12"/>
      <color rgb="FF000000"/>
      <name val="Times New Roman"/>
      <family val="1"/>
      <charset val="186"/>
    </font>
    <font>
      <sz val="11"/>
      <color rgb="FF000000"/>
      <name val="Times New Roman"/>
      <family val="1"/>
      <charset val="186"/>
    </font>
    <font>
      <sz val="10"/>
      <color rgb="FF0000FF"/>
      <name val="Times New Roman"/>
      <family val="1"/>
      <charset val="186"/>
    </font>
    <font>
      <sz val="10"/>
      <color rgb="FF000000"/>
      <name val="Times New Roman"/>
      <family val="1"/>
      <charset val="186"/>
    </font>
    <font>
      <sz val="11"/>
      <color rgb="FF000000"/>
      <name val="Arial"/>
      <family val="2"/>
      <charset val="186"/>
    </font>
    <font>
      <sz val="10"/>
      <color rgb="FF000000"/>
      <name val="Calibri"/>
      <family val="2"/>
      <charset val="186"/>
    </font>
    <font>
      <b/>
      <sz val="11"/>
      <color rgb="FF333333"/>
      <name val="Times New Roman"/>
      <family val="1"/>
      <charset val="186"/>
    </font>
    <font>
      <sz val="11"/>
      <color rgb="FFFF0000"/>
      <name val="Times New Roman"/>
      <family val="1"/>
      <charset val="186"/>
    </font>
    <font>
      <b/>
      <u/>
      <sz val="11"/>
      <color rgb="FF000000"/>
      <name val="Times New Roman"/>
      <family val="1"/>
      <charset val="186"/>
    </font>
    <font>
      <b/>
      <sz val="7"/>
      <color rgb="FF000000"/>
      <name val="Times New Roman"/>
      <family val="1"/>
      <charset val="186"/>
    </font>
    <font>
      <sz val="11"/>
      <color rgb="FF000000"/>
      <name val="Times New_x000a_                Roma"/>
      <charset val="186"/>
    </font>
    <font>
      <sz val="10.5"/>
      <color indexed="8"/>
      <name val="Times New Roman"/>
      <family val="1"/>
      <charset val="186"/>
    </font>
    <font>
      <b/>
      <sz val="11"/>
      <color rgb="FF000000"/>
      <name val="Calibri"/>
      <family val="2"/>
      <charset val="186"/>
    </font>
    <font>
      <b/>
      <sz val="11"/>
      <name val="Times New Roman"/>
      <family val="1"/>
      <charset val="186"/>
    </font>
    <font>
      <b/>
      <vertAlign val="superscript"/>
      <sz val="11"/>
      <color indexed="8"/>
      <name val="Times New Roman"/>
      <family val="1"/>
      <charset val="186"/>
    </font>
    <font>
      <sz val="11"/>
      <color rgb="FF000000"/>
      <name val="Times New Roman"/>
      <family val="1"/>
    </font>
    <font>
      <sz val="11"/>
      <color rgb="FF000000"/>
      <name val="Swis721 WGL4 BT"/>
      <family val="2"/>
    </font>
    <font>
      <b/>
      <sz val="10.5"/>
      <color rgb="FF000000"/>
      <name val="Times New Roman"/>
      <family val="1"/>
      <charset val="186"/>
    </font>
    <font>
      <sz val="10.5"/>
      <color rgb="FF000000"/>
      <name val="Times New Roman"/>
      <family val="1"/>
      <charset val="186"/>
    </font>
  </fonts>
  <fills count="10">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rgb="FFFFFF00"/>
      </patternFill>
    </fill>
    <fill>
      <patternFill patternType="solid">
        <fgColor theme="0"/>
        <bgColor rgb="FFFF9999"/>
      </patternFill>
    </fill>
    <fill>
      <patternFill patternType="solid">
        <fgColor theme="0"/>
        <bgColor rgb="FFFFFF99"/>
      </patternFill>
    </fill>
    <fill>
      <patternFill patternType="solid">
        <fgColor theme="0"/>
        <bgColor indexed="64"/>
      </patternFill>
    </fill>
    <fill>
      <patternFill patternType="solid">
        <fgColor theme="0"/>
        <bgColor rgb="FFFFFF66"/>
      </patternFill>
    </fill>
    <fill>
      <patternFill patternType="solid">
        <fgColor theme="0"/>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6" fontId="6" fillId="0" borderId="0"/>
    <xf numFmtId="0" fontId="7" fillId="0" borderId="0">
      <alignment horizontal="center"/>
    </xf>
    <xf numFmtId="0" fontId="7" fillId="0" borderId="0">
      <alignment horizontal="center" textRotation="90"/>
    </xf>
    <xf numFmtId="0" fontId="8" fillId="0" borderId="0"/>
    <xf numFmtId="167" fontId="8" fillId="0" borderId="0"/>
  </cellStyleXfs>
  <cellXfs count="391">
    <xf numFmtId="0" fontId="0" fillId="0" borderId="0" xfId="0"/>
    <xf numFmtId="0" fontId="0" fillId="0" borderId="0" xfId="0" applyFont="1" applyAlignment="1">
      <alignment horizontal="right"/>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9" fillId="0" borderId="0" xfId="0" applyFont="1" applyAlignment="1">
      <alignment horizontal="left" vertical="top" wrapText="1"/>
    </xf>
    <xf numFmtId="0" fontId="0" fillId="2" borderId="0" xfId="0" applyFont="1" applyFill="1" applyAlignment="1">
      <alignment vertical="top"/>
    </xf>
    <xf numFmtId="0" fontId="10" fillId="2" borderId="0" xfId="0" applyFont="1" applyFill="1" applyBorder="1" applyAlignment="1">
      <alignment vertical="top"/>
    </xf>
    <xf numFmtId="0" fontId="0" fillId="0" borderId="0" xfId="0" applyFont="1" applyAlignment="1">
      <alignment vertical="top"/>
    </xf>
    <xf numFmtId="0" fontId="0" fillId="0" borderId="0" xfId="0" applyFont="1"/>
    <xf numFmtId="0" fontId="0" fillId="3" borderId="0" xfId="0" applyFill="1"/>
    <xf numFmtId="0" fontId="0" fillId="0" borderId="0" xfId="0" applyBorder="1"/>
    <xf numFmtId="0" fontId="16" fillId="0" borderId="0" xfId="0" applyFont="1" applyBorder="1"/>
    <xf numFmtId="0" fontId="16" fillId="0" borderId="0" xfId="0" applyFont="1"/>
    <xf numFmtId="0" fontId="17" fillId="0" borderId="0" xfId="0" applyFont="1"/>
    <xf numFmtId="0" fontId="0" fillId="3" borderId="0" xfId="0" applyFont="1" applyFill="1"/>
    <xf numFmtId="0" fontId="0" fillId="0" borderId="0" xfId="0" applyFont="1" applyAlignment="1">
      <alignment vertical="center"/>
    </xf>
    <xf numFmtId="0" fontId="17" fillId="0" borderId="0" xfId="0" applyFont="1" applyAlignment="1">
      <alignment vertical="center"/>
    </xf>
    <xf numFmtId="0" fontId="15" fillId="0" borderId="0" xfId="0" applyFont="1" applyBorder="1" applyAlignment="1">
      <alignment vertical="top"/>
    </xf>
    <xf numFmtId="0" fontId="15" fillId="0" borderId="0" xfId="0" applyFont="1" applyAlignment="1">
      <alignment vertical="top"/>
    </xf>
    <xf numFmtId="0" fontId="15" fillId="0" borderId="0" xfId="0" applyFont="1" applyBorder="1" applyAlignment="1">
      <alignment vertical="center"/>
    </xf>
    <xf numFmtId="0" fontId="15" fillId="0" borderId="0" xfId="0" applyFont="1" applyAlignment="1">
      <alignment vertical="center"/>
    </xf>
    <xf numFmtId="0" fontId="0" fillId="0" borderId="0" xfId="0" applyFont="1" applyBorder="1" applyAlignment="1">
      <alignment vertical="top"/>
    </xf>
    <xf numFmtId="0" fontId="13" fillId="0" borderId="0" xfId="0" applyFont="1" applyBorder="1" applyAlignment="1">
      <alignment vertical="center"/>
    </xf>
    <xf numFmtId="0" fontId="13" fillId="0" borderId="0" xfId="0" applyFont="1" applyAlignment="1">
      <alignment vertical="center"/>
    </xf>
    <xf numFmtId="0" fontId="13" fillId="3" borderId="0" xfId="0" applyFont="1" applyFill="1" applyBorder="1" applyAlignment="1">
      <alignment vertical="center"/>
    </xf>
    <xf numFmtId="0" fontId="13" fillId="3" borderId="0" xfId="0" applyFont="1" applyFill="1" applyAlignment="1">
      <alignment vertical="center"/>
    </xf>
    <xf numFmtId="0" fontId="13" fillId="0" borderId="0" xfId="0" applyFont="1" applyBorder="1" applyAlignment="1">
      <alignment vertical="top"/>
    </xf>
    <xf numFmtId="0" fontId="13" fillId="0" borderId="0" xfId="0" applyFont="1" applyAlignment="1">
      <alignment vertical="top"/>
    </xf>
    <xf numFmtId="0" fontId="0" fillId="0" borderId="0" xfId="0" applyAlignment="1">
      <alignment vertical="top"/>
    </xf>
    <xf numFmtId="0" fontId="0" fillId="0" borderId="0" xfId="0" applyAlignment="1">
      <alignment horizontal="left"/>
    </xf>
    <xf numFmtId="0" fontId="0" fillId="0" borderId="0" xfId="0" applyAlignment="1">
      <alignment horizontal="center"/>
    </xf>
    <xf numFmtId="0" fontId="13" fillId="0" borderId="0" xfId="0" applyFont="1" applyAlignment="1">
      <alignment horizontal="center" vertical="top"/>
    </xf>
    <xf numFmtId="0" fontId="0" fillId="0" borderId="1" xfId="0" applyBorder="1"/>
    <xf numFmtId="0" fontId="13" fillId="0" borderId="1" xfId="0" applyFont="1" applyBorder="1" applyAlignment="1">
      <alignment horizontal="center" vertical="top"/>
    </xf>
    <xf numFmtId="0" fontId="0" fillId="5" borderId="1" xfId="0" applyFill="1" applyBorder="1" applyAlignment="1">
      <alignment horizontal="center" vertical="top"/>
    </xf>
    <xf numFmtId="49" fontId="13" fillId="3" borderId="1" xfId="0" applyNumberFormat="1" applyFont="1" applyFill="1" applyBorder="1" applyAlignment="1">
      <alignment horizontal="center" vertical="top" wrapText="1"/>
    </xf>
    <xf numFmtId="0" fontId="13" fillId="0" borderId="1" xfId="0" applyFont="1" applyBorder="1" applyAlignment="1">
      <alignment wrapText="1"/>
    </xf>
    <xf numFmtId="0" fontId="11" fillId="6" borderId="1" xfId="0" applyFont="1" applyFill="1" applyBorder="1" applyAlignment="1">
      <alignment vertical="top"/>
    </xf>
    <xf numFmtId="0" fontId="13" fillId="7" borderId="1" xfId="0" applyFont="1" applyFill="1" applyBorder="1" applyAlignment="1">
      <alignment vertical="top"/>
    </xf>
    <xf numFmtId="0" fontId="13" fillId="7" borderId="1" xfId="0" applyFont="1" applyFill="1" applyBorder="1" applyAlignment="1">
      <alignment horizontal="center" vertical="top"/>
    </xf>
    <xf numFmtId="0" fontId="13" fillId="6" borderId="1" xfId="0" applyFont="1" applyFill="1" applyBorder="1" applyAlignment="1">
      <alignment horizontal="center" vertical="top"/>
    </xf>
    <xf numFmtId="0" fontId="13" fillId="7" borderId="1" xfId="0" applyFont="1" applyFill="1" applyBorder="1" applyAlignment="1">
      <alignment horizontal="center" vertical="top" wrapText="1"/>
    </xf>
    <xf numFmtId="0" fontId="13" fillId="6" borderId="1" xfId="0" applyFont="1" applyFill="1" applyBorder="1" applyAlignment="1">
      <alignment horizontal="center" vertical="top" wrapText="1"/>
    </xf>
    <xf numFmtId="4" fontId="13" fillId="0" borderId="1" xfId="0" applyNumberFormat="1" applyFont="1" applyBorder="1" applyAlignment="1">
      <alignment horizontal="center" vertical="top" wrapText="1"/>
    </xf>
    <xf numFmtId="0" fontId="11" fillId="5" borderId="1" xfId="0" applyFont="1" applyFill="1" applyBorder="1" applyAlignment="1">
      <alignment horizontal="left" vertical="top"/>
    </xf>
    <xf numFmtId="0" fontId="11" fillId="5" borderId="1" xfId="0" applyFont="1" applyFill="1" applyBorder="1" applyAlignment="1">
      <alignment horizontal="center" vertical="top"/>
    </xf>
    <xf numFmtId="0" fontId="0" fillId="5" borderId="1" xfId="0" applyFont="1" applyFill="1" applyBorder="1" applyAlignment="1">
      <alignment vertical="top"/>
    </xf>
    <xf numFmtId="0" fontId="11" fillId="0" borderId="0" xfId="0" applyFont="1" applyAlignment="1">
      <alignment vertical="top"/>
    </xf>
    <xf numFmtId="0" fontId="13" fillId="0" borderId="0" xfId="0" applyFont="1" applyBorder="1" applyAlignment="1">
      <alignment vertical="top" wrapText="1"/>
    </xf>
    <xf numFmtId="0" fontId="9" fillId="0" borderId="0" xfId="0" applyFont="1" applyBorder="1" applyAlignment="1">
      <alignment vertical="top"/>
    </xf>
    <xf numFmtId="0" fontId="13" fillId="0" borderId="0" xfId="0" applyFont="1" applyBorder="1" applyAlignment="1">
      <alignment wrapText="1"/>
    </xf>
    <xf numFmtId="0" fontId="0" fillId="0" borderId="1" xfId="0" applyBorder="1" applyAlignment="1">
      <alignment horizontal="center" vertical="top" wrapText="1"/>
    </xf>
    <xf numFmtId="0" fontId="22" fillId="0" borderId="1" xfId="0" applyFont="1" applyBorder="1" applyAlignment="1">
      <alignment horizontal="left" vertical="top" wrapText="1"/>
    </xf>
    <xf numFmtId="0" fontId="13" fillId="0" borderId="1" xfId="0" applyFont="1" applyFill="1" applyBorder="1" applyAlignment="1">
      <alignment vertical="center" wrapText="1"/>
    </xf>
    <xf numFmtId="2" fontId="0" fillId="5" borderId="1" xfId="0" applyNumberFormat="1" applyFill="1" applyBorder="1" applyAlignment="1">
      <alignment horizontal="center" vertical="top"/>
    </xf>
    <xf numFmtId="4" fontId="13" fillId="4" borderId="1" xfId="0" applyNumberFormat="1" applyFont="1" applyFill="1" applyBorder="1" applyAlignment="1">
      <alignment horizontal="center" vertical="top" wrapText="1"/>
    </xf>
    <xf numFmtId="2" fontId="15" fillId="0" borderId="1" xfId="0" applyNumberFormat="1" applyFont="1" applyBorder="1" applyAlignment="1">
      <alignment horizontal="center" vertical="top" wrapText="1"/>
    </xf>
    <xf numFmtId="2" fontId="15" fillId="0" borderId="1" xfId="0" applyNumberFormat="1" applyFont="1" applyBorder="1" applyAlignment="1">
      <alignment horizontal="center" vertical="top"/>
    </xf>
    <xf numFmtId="2" fontId="13" fillId="0" borderId="1" xfId="0" applyNumberFormat="1" applyFont="1" applyBorder="1" applyAlignment="1">
      <alignment horizontal="left" vertical="top" wrapText="1"/>
    </xf>
    <xf numFmtId="2" fontId="13" fillId="0" borderId="1" xfId="0" applyNumberFormat="1" applyFont="1" applyBorder="1" applyAlignment="1">
      <alignment horizontal="center" vertical="top"/>
    </xf>
    <xf numFmtId="2" fontId="11" fillId="0" borderId="1" xfId="0" applyNumberFormat="1" applyFont="1" applyBorder="1" applyAlignment="1">
      <alignment horizontal="center" vertical="top"/>
    </xf>
    <xf numFmtId="0" fontId="11" fillId="0" borderId="1" xfId="0" applyFont="1" applyBorder="1" applyAlignment="1"/>
    <xf numFmtId="2" fontId="13" fillId="0" borderId="1" xfId="0" applyNumberFormat="1" applyFont="1" applyBorder="1" applyAlignment="1">
      <alignment horizontal="center" vertical="top" wrapText="1"/>
    </xf>
    <xf numFmtId="2" fontId="0" fillId="0" borderId="1" xfId="0" applyNumberFormat="1" applyBorder="1" applyAlignment="1">
      <alignment horizontal="center" vertical="top"/>
    </xf>
    <xf numFmtId="2" fontId="24" fillId="0" borderId="1" xfId="0" applyNumberFormat="1" applyFont="1" applyBorder="1" applyAlignment="1">
      <alignment horizontal="center" vertical="top"/>
    </xf>
    <xf numFmtId="2" fontId="0" fillId="0" borderId="1" xfId="0" applyNumberFormat="1" applyBorder="1"/>
    <xf numFmtId="4" fontId="15" fillId="4" borderId="1" xfId="0" applyNumberFormat="1" applyFont="1" applyFill="1" applyBorder="1" applyAlignment="1">
      <alignment horizontal="center" vertical="top" wrapText="1"/>
    </xf>
    <xf numFmtId="49" fontId="12" fillId="0" borderId="1" xfId="0" applyNumberFormat="1" applyFont="1" applyBorder="1" applyAlignment="1">
      <alignment horizontal="center" vertical="top"/>
    </xf>
    <xf numFmtId="0" fontId="12" fillId="0" borderId="1" xfId="0" applyFont="1" applyBorder="1" applyAlignment="1">
      <alignment horizontal="left"/>
    </xf>
    <xf numFmtId="0" fontId="24" fillId="0" borderId="1" xfId="0" applyFont="1" applyBorder="1" applyAlignment="1">
      <alignment horizontal="left"/>
    </xf>
    <xf numFmtId="0" fontId="13" fillId="0" borderId="1" xfId="0" applyFont="1" applyBorder="1" applyAlignment="1">
      <alignment horizontal="right" vertical="top"/>
    </xf>
    <xf numFmtId="0" fontId="13" fillId="0" borderId="1" xfId="0" applyFont="1" applyBorder="1" applyAlignment="1">
      <alignment horizontal="center" vertical="center"/>
    </xf>
    <xf numFmtId="0" fontId="0" fillId="7" borderId="0" xfId="0" applyFill="1"/>
    <xf numFmtId="0" fontId="0" fillId="6" borderId="1" xfId="0" applyFill="1" applyBorder="1" applyAlignment="1">
      <alignment horizontal="center" vertical="top"/>
    </xf>
    <xf numFmtId="0" fontId="13" fillId="6" borderId="1" xfId="0" applyFont="1" applyFill="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horizontal="left" vertical="top" wrapText="1"/>
    </xf>
    <xf numFmtId="0" fontId="12" fillId="0" borderId="1" xfId="0" applyFont="1" applyBorder="1" applyAlignment="1">
      <alignment horizontal="left" vertical="top"/>
    </xf>
    <xf numFmtId="0" fontId="13" fillId="0" borderId="1" xfId="0" applyFont="1" applyBorder="1" applyAlignment="1">
      <alignment horizontal="left" vertical="top"/>
    </xf>
    <xf numFmtId="0" fontId="13" fillId="0" borderId="1" xfId="0" applyFont="1" applyBorder="1" applyAlignment="1">
      <alignment horizontal="center" vertical="top" wrapText="1"/>
    </xf>
    <xf numFmtId="0" fontId="11" fillId="0" borderId="1" xfId="0" applyFont="1" applyBorder="1" applyAlignment="1">
      <alignment horizontal="center" vertical="top" wrapText="1"/>
    </xf>
    <xf numFmtId="0" fontId="13" fillId="5" borderId="1" xfId="0" applyFont="1" applyFill="1" applyBorder="1" applyAlignment="1">
      <alignment vertical="top" wrapText="1"/>
    </xf>
    <xf numFmtId="0" fontId="13" fillId="0" borderId="1" xfId="0" applyFont="1" applyBorder="1" applyAlignment="1">
      <alignment vertical="top"/>
    </xf>
    <xf numFmtId="0" fontId="11" fillId="0" borderId="1" xfId="0" applyFont="1" applyBorder="1" applyAlignment="1">
      <alignment horizontal="right"/>
    </xf>
    <xf numFmtId="0" fontId="0" fillId="0" borderId="1" xfId="0" applyBorder="1" applyAlignment="1">
      <alignment horizont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12" fillId="0" borderId="1" xfId="0" applyFont="1" applyBorder="1" applyAlignment="1">
      <alignment horizontal="left" vertical="top" wrapText="1"/>
    </xf>
    <xf numFmtId="0" fontId="0" fillId="8" borderId="1" xfId="0" applyFont="1" applyFill="1" applyBorder="1"/>
    <xf numFmtId="164" fontId="13" fillId="0" borderId="1" xfId="0" applyNumberFormat="1" applyFont="1" applyBorder="1" applyAlignment="1">
      <alignment horizontal="left" vertical="top" wrapText="1"/>
    </xf>
    <xf numFmtId="0" fontId="13" fillId="3" borderId="1" xfId="0" applyFont="1" applyFill="1" applyBorder="1" applyAlignment="1">
      <alignment vertical="top" wrapText="1"/>
    </xf>
    <xf numFmtId="0" fontId="13" fillId="3" borderId="1" xfId="0" applyFont="1" applyFill="1" applyBorder="1" applyAlignment="1">
      <alignment horizontal="center" vertical="top" wrapText="1"/>
    </xf>
    <xf numFmtId="4" fontId="0" fillId="3" borderId="1" xfId="0" applyNumberFormat="1" applyFill="1" applyBorder="1" applyAlignment="1">
      <alignment horizontal="center" vertical="top"/>
    </xf>
    <xf numFmtId="2" fontId="13" fillId="3" borderId="1" xfId="0" applyNumberFormat="1" applyFont="1" applyFill="1" applyBorder="1" applyAlignment="1">
      <alignment horizontal="center" vertical="top" wrapText="1"/>
    </xf>
    <xf numFmtId="3" fontId="13" fillId="3" borderId="1" xfId="0" applyNumberFormat="1" applyFont="1" applyFill="1" applyBorder="1" applyAlignment="1">
      <alignment horizontal="center" vertical="top" wrapText="1"/>
    </xf>
    <xf numFmtId="3" fontId="15" fillId="3" borderId="1" xfId="0" applyNumberFormat="1" applyFont="1" applyFill="1" applyBorder="1" applyAlignment="1">
      <alignment horizontal="center" vertical="top" wrapText="1"/>
    </xf>
    <xf numFmtId="3" fontId="13" fillId="0" borderId="1" xfId="0" applyNumberFormat="1" applyFont="1" applyBorder="1" applyAlignment="1">
      <alignment horizontal="center" vertical="top" wrapText="1"/>
    </xf>
    <xf numFmtId="164" fontId="12" fillId="0" borderId="1" xfId="0" applyNumberFormat="1" applyFont="1" applyBorder="1" applyAlignment="1">
      <alignment horizontal="left" vertical="top" wrapText="1"/>
    </xf>
    <xf numFmtId="0" fontId="11" fillId="3" borderId="1" xfId="0" applyFont="1" applyFill="1" applyBorder="1" applyAlignment="1">
      <alignment horizontal="center" vertical="top" wrapText="1"/>
    </xf>
    <xf numFmtId="4" fontId="11" fillId="0" borderId="1" xfId="0" applyNumberFormat="1" applyFont="1" applyBorder="1" applyAlignment="1">
      <alignment vertical="top" wrapText="1"/>
    </xf>
    <xf numFmtId="164" fontId="11" fillId="3" borderId="1" xfId="0" applyNumberFormat="1" applyFont="1" applyFill="1" applyBorder="1" applyAlignment="1">
      <alignment horizontal="left" vertical="top" wrapText="1"/>
    </xf>
    <xf numFmtId="0" fontId="11" fillId="3" borderId="1" xfId="0" applyFont="1" applyFill="1" applyBorder="1" applyAlignment="1">
      <alignment vertical="top" wrapText="1"/>
    </xf>
    <xf numFmtId="3" fontId="11" fillId="0" borderId="1" xfId="0" applyNumberFormat="1" applyFont="1" applyBorder="1" applyAlignment="1">
      <alignment horizontal="center" vertical="top" wrapText="1"/>
    </xf>
    <xf numFmtId="0" fontId="13" fillId="3" borderId="1" xfId="0" applyFont="1" applyFill="1" applyBorder="1" applyAlignment="1">
      <alignment horizontal="left" vertical="top" wrapText="1"/>
    </xf>
    <xf numFmtId="4" fontId="0" fillId="0" borderId="1" xfId="0" applyNumberFormat="1" applyBorder="1" applyAlignment="1">
      <alignment horizontal="center" vertical="top"/>
    </xf>
    <xf numFmtId="164" fontId="13" fillId="0" borderId="1" xfId="0" applyNumberFormat="1" applyFont="1" applyBorder="1" applyAlignment="1">
      <alignment horizontal="center" vertical="top" wrapText="1"/>
    </xf>
    <xf numFmtId="0" fontId="12" fillId="0" borderId="1" xfId="0" applyFont="1" applyBorder="1" applyAlignment="1">
      <alignment horizontal="left" wrapText="1"/>
    </xf>
    <xf numFmtId="165" fontId="13" fillId="0" borderId="1" xfId="0" applyNumberFormat="1" applyFont="1" applyBorder="1" applyAlignment="1">
      <alignment horizontal="left" vertical="top" wrapText="1"/>
    </xf>
    <xf numFmtId="3" fontId="11" fillId="3" borderId="1" xfId="0" applyNumberFormat="1" applyFont="1" applyFill="1" applyBorder="1" applyAlignment="1">
      <alignment horizontal="center" vertical="top" wrapText="1"/>
    </xf>
    <xf numFmtId="0" fontId="9" fillId="0" borderId="1" xfId="0" applyFont="1" applyFill="1" applyBorder="1" applyAlignment="1">
      <alignment vertical="top" wrapText="1"/>
    </xf>
    <xf numFmtId="0" fontId="9" fillId="0" borderId="1" xfId="0" applyFont="1" applyFill="1" applyBorder="1" applyAlignment="1">
      <alignment horizontal="center" vertical="top" wrapText="1"/>
    </xf>
    <xf numFmtId="0" fontId="11" fillId="0" borderId="1" xfId="0" applyFont="1" applyBorder="1" applyAlignment="1">
      <alignment vertical="top" wrapText="1"/>
    </xf>
    <xf numFmtId="49" fontId="13" fillId="3" borderId="1" xfId="0" applyNumberFormat="1" applyFont="1" applyFill="1" applyBorder="1" applyAlignment="1">
      <alignment horizontal="left" vertical="top" wrapText="1"/>
    </xf>
    <xf numFmtId="164" fontId="13" fillId="3" borderId="1" xfId="0" applyNumberFormat="1" applyFont="1" applyFill="1" applyBorder="1" applyAlignment="1">
      <alignment horizontal="center" vertical="top" wrapText="1"/>
    </xf>
    <xf numFmtId="49" fontId="13" fillId="0" borderId="1" xfId="0" applyNumberFormat="1" applyFont="1" applyBorder="1" applyAlignment="1">
      <alignment horizontal="left" vertical="top" wrapText="1"/>
    </xf>
    <xf numFmtId="4" fontId="11" fillId="3" borderId="1" xfId="0" applyNumberFormat="1" applyFont="1" applyFill="1" applyBorder="1" applyAlignment="1">
      <alignment vertical="top" wrapText="1"/>
    </xf>
    <xf numFmtId="164" fontId="12" fillId="3" borderId="1" xfId="0" applyNumberFormat="1" applyFont="1" applyFill="1" applyBorder="1" applyAlignment="1">
      <alignment horizontal="left" vertical="top" wrapText="1"/>
    </xf>
    <xf numFmtId="49" fontId="13" fillId="0" borderId="1" xfId="1" applyNumberFormat="1" applyFont="1" applyBorder="1" applyAlignment="1" applyProtection="1">
      <alignment horizontal="left" vertical="top" wrapText="1"/>
    </xf>
    <xf numFmtId="0" fontId="14" fillId="0" borderId="1" xfId="0" applyFont="1" applyBorder="1" applyAlignment="1">
      <alignment vertical="top" wrapText="1"/>
    </xf>
    <xf numFmtId="0" fontId="11" fillId="0" borderId="1" xfId="0" applyFont="1" applyBorder="1" applyAlignment="1">
      <alignment horizontal="left" vertical="top" wrapText="1"/>
    </xf>
    <xf numFmtId="3"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9" fontId="12" fillId="0" borderId="1" xfId="0" applyNumberFormat="1" applyFont="1" applyBorder="1" applyAlignment="1">
      <alignment horizontal="left" vertical="top" wrapText="1"/>
    </xf>
    <xf numFmtId="4" fontId="11" fillId="0" borderId="1" xfId="0" applyNumberFormat="1" applyFont="1" applyBorder="1" applyAlignment="1">
      <alignment horizontal="center" vertical="top" wrapText="1"/>
    </xf>
    <xf numFmtId="0" fontId="11" fillId="3" borderId="1" xfId="0" applyFont="1" applyFill="1" applyBorder="1" applyAlignment="1">
      <alignment horizontal="left" vertical="top" wrapText="1"/>
    </xf>
    <xf numFmtId="4" fontId="13" fillId="3" borderId="1" xfId="0" applyNumberFormat="1" applyFont="1" applyFill="1" applyBorder="1" applyAlignment="1">
      <alignment horizontal="center" vertical="center" wrapText="1"/>
    </xf>
    <xf numFmtId="0" fontId="13" fillId="8" borderId="1" xfId="0" applyFont="1" applyFill="1" applyBorder="1" applyAlignment="1">
      <alignment vertical="top" wrapText="1"/>
    </xf>
    <xf numFmtId="4" fontId="24" fillId="0" borderId="1" xfId="0" applyNumberFormat="1" applyFont="1" applyBorder="1" applyAlignment="1">
      <alignment horizontal="center" vertical="top"/>
    </xf>
    <xf numFmtId="49" fontId="11" fillId="0" borderId="1" xfId="0" applyNumberFormat="1" applyFont="1" applyBorder="1" applyAlignment="1">
      <alignment horizontal="left" vertical="top" wrapText="1"/>
    </xf>
    <xf numFmtId="4" fontId="15" fillId="0" borderId="1" xfId="0" applyNumberFormat="1" applyFont="1" applyBorder="1" applyAlignment="1">
      <alignment horizontal="center" vertical="top" wrapText="1"/>
    </xf>
    <xf numFmtId="0" fontId="15" fillId="0" borderId="1" xfId="0" applyFont="1" applyBorder="1" applyAlignment="1">
      <alignment vertical="top" wrapText="1"/>
    </xf>
    <xf numFmtId="0" fontId="11" fillId="8" borderId="1" xfId="0" applyFont="1" applyFill="1" applyBorder="1" applyAlignment="1">
      <alignment vertical="top" wrapText="1"/>
    </xf>
    <xf numFmtId="1" fontId="13" fillId="0" borderId="1" xfId="0" applyNumberFormat="1" applyFont="1" applyBorder="1" applyAlignment="1">
      <alignment horizontal="center" vertical="top" wrapText="1"/>
    </xf>
    <xf numFmtId="4" fontId="13" fillId="3" borderId="1" xfId="0" applyNumberFormat="1" applyFont="1" applyFill="1" applyBorder="1" applyAlignment="1">
      <alignment horizontal="center" vertical="top" wrapText="1"/>
    </xf>
    <xf numFmtId="4" fontId="13" fillId="0" borderId="1" xfId="0" applyNumberFormat="1" applyFont="1" applyBorder="1" applyAlignment="1">
      <alignment horizontal="right" vertical="top" wrapText="1"/>
    </xf>
    <xf numFmtId="2" fontId="13" fillId="0" borderId="1" xfId="0" applyNumberFormat="1" applyFont="1" applyBorder="1" applyAlignment="1">
      <alignment horizontal="right" vertical="top" wrapText="1"/>
    </xf>
    <xf numFmtId="0" fontId="13" fillId="7" borderId="1" xfId="0" applyFont="1" applyFill="1" applyBorder="1" applyAlignment="1">
      <alignment vertical="top" wrapText="1"/>
    </xf>
    <xf numFmtId="4" fontId="13" fillId="3" borderId="1" xfId="0" applyNumberFormat="1" applyFont="1" applyFill="1" applyBorder="1" applyAlignment="1">
      <alignment horizontal="right" vertical="top" wrapText="1"/>
    </xf>
    <xf numFmtId="2" fontId="13" fillId="3" borderId="1" xfId="0" applyNumberFormat="1" applyFont="1" applyFill="1" applyBorder="1" applyAlignment="1">
      <alignment horizontal="right" vertical="top" wrapText="1"/>
    </xf>
    <xf numFmtId="0" fontId="13" fillId="9" borderId="1" xfId="0" applyFont="1" applyFill="1" applyBorder="1" applyAlignment="1">
      <alignment vertical="top" wrapText="1"/>
    </xf>
    <xf numFmtId="49" fontId="11" fillId="0" borderId="1" xfId="0" applyNumberFormat="1" applyFont="1" applyFill="1" applyBorder="1" applyAlignment="1">
      <alignment vertical="top" wrapText="1"/>
    </xf>
    <xf numFmtId="4" fontId="13" fillId="0" borderId="1" xfId="0" applyNumberFormat="1" applyFont="1" applyBorder="1" applyAlignment="1">
      <alignment vertical="top" wrapText="1"/>
    </xf>
    <xf numFmtId="49" fontId="11" fillId="0" borderId="1" xfId="0" applyNumberFormat="1" applyFont="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4" fontId="13" fillId="5" borderId="1" xfId="0" applyNumberFormat="1" applyFont="1" applyFill="1" applyBorder="1" applyAlignment="1">
      <alignment horizontal="center" vertical="top" wrapText="1"/>
    </xf>
    <xf numFmtId="49" fontId="11" fillId="4" borderId="1" xfId="0" applyNumberFormat="1" applyFont="1" applyFill="1" applyBorder="1" applyAlignment="1">
      <alignment vertical="center" wrapText="1"/>
    </xf>
    <xf numFmtId="49" fontId="13" fillId="4" borderId="1" xfId="0" applyNumberFormat="1"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left" vertical="center" wrapText="1"/>
    </xf>
    <xf numFmtId="0" fontId="0" fillId="4" borderId="1" xfId="0" applyFont="1" applyFill="1" applyBorder="1"/>
    <xf numFmtId="4" fontId="11" fillId="3" borderId="1" xfId="0" applyNumberFormat="1" applyFont="1" applyFill="1" applyBorder="1" applyAlignment="1">
      <alignment horizontal="center" vertical="center"/>
    </xf>
    <xf numFmtId="0" fontId="13" fillId="4" borderId="1" xfId="0" applyFont="1" applyFill="1" applyBorder="1" applyAlignment="1">
      <alignment vertical="top" wrapText="1"/>
    </xf>
    <xf numFmtId="49" fontId="11" fillId="5" borderId="1" xfId="0" applyNumberFormat="1" applyFont="1" applyFill="1" applyBorder="1" applyAlignment="1">
      <alignment horizontal="left" vertical="top" wrapText="1"/>
    </xf>
    <xf numFmtId="0" fontId="11" fillId="5" borderId="1" xfId="0" applyFont="1" applyFill="1" applyBorder="1" applyAlignment="1">
      <alignment vertical="top" wrapText="1"/>
    </xf>
    <xf numFmtId="0" fontId="13" fillId="5" borderId="1" xfId="0" applyFont="1" applyFill="1" applyBorder="1" applyAlignment="1">
      <alignment horizontal="center" vertical="top" wrapText="1"/>
    </xf>
    <xf numFmtId="4" fontId="13" fillId="7" borderId="1" xfId="0" applyNumberFormat="1" applyFont="1" applyFill="1" applyBorder="1" applyAlignment="1">
      <alignment horizontal="center" vertical="top" wrapText="1"/>
    </xf>
    <xf numFmtId="0" fontId="11" fillId="8" borderId="1" xfId="0" applyFont="1" applyFill="1" applyBorder="1" applyAlignment="1">
      <alignment horizontal="left" vertical="top" wrapText="1"/>
    </xf>
    <xf numFmtId="49" fontId="13" fillId="5" borderId="1" xfId="0" applyNumberFormat="1" applyFont="1" applyFill="1" applyBorder="1" applyAlignment="1">
      <alignment horizontal="left" vertical="top" wrapText="1"/>
    </xf>
    <xf numFmtId="3" fontId="11" fillId="5" borderId="1" xfId="0" applyNumberFormat="1" applyFont="1" applyFill="1" applyBorder="1" applyAlignment="1">
      <alignment horizontal="center" vertical="top" wrapText="1"/>
    </xf>
    <xf numFmtId="4" fontId="13" fillId="5" borderId="1" xfId="0" applyNumberFormat="1" applyFont="1" applyFill="1" applyBorder="1" applyAlignment="1">
      <alignment horizontal="right" vertical="top" wrapText="1"/>
    </xf>
    <xf numFmtId="4" fontId="11" fillId="3" borderId="1" xfId="0" applyNumberFormat="1" applyFont="1" applyFill="1" applyBorder="1" applyAlignment="1">
      <alignment horizontal="center" vertical="top" wrapText="1"/>
    </xf>
    <xf numFmtId="0" fontId="15" fillId="0" borderId="1" xfId="0" applyFont="1" applyBorder="1" applyAlignment="1">
      <alignment horizontal="center" vertical="top" wrapText="1"/>
    </xf>
    <xf numFmtId="0" fontId="11" fillId="6" borderId="1" xfId="0" applyFont="1" applyFill="1" applyBorder="1" applyAlignment="1">
      <alignment vertical="top" wrapText="1"/>
    </xf>
    <xf numFmtId="0" fontId="13" fillId="0" borderId="1" xfId="0" applyFont="1" applyBorder="1" applyAlignment="1">
      <alignment horizontal="justify" vertical="top" wrapText="1"/>
    </xf>
    <xf numFmtId="4" fontId="11" fillId="0" borderId="1" xfId="0" applyNumberFormat="1" applyFont="1" applyBorder="1" applyAlignment="1">
      <alignment horizontal="justify" vertical="top" wrapText="1"/>
    </xf>
    <xf numFmtId="0" fontId="0" fillId="0" borderId="1" xfId="0" applyFont="1" applyBorder="1"/>
    <xf numFmtId="0" fontId="11" fillId="8" borderId="1" xfId="0" applyFont="1" applyFill="1" applyBorder="1" applyAlignment="1">
      <alignment horizontal="center" vertical="top" wrapText="1"/>
    </xf>
    <xf numFmtId="0" fontId="12" fillId="0" borderId="1" xfId="0" applyFont="1" applyBorder="1" applyAlignment="1">
      <alignment vertical="top"/>
    </xf>
    <xf numFmtId="0" fontId="13" fillId="8" borderId="1" xfId="0" applyFont="1" applyFill="1" applyBorder="1"/>
    <xf numFmtId="0" fontId="13" fillId="0" borderId="1" xfId="0" applyFont="1" applyBorder="1"/>
    <xf numFmtId="49" fontId="11" fillId="3" borderId="1" xfId="0" applyNumberFormat="1" applyFont="1" applyFill="1" applyBorder="1" applyAlignment="1">
      <alignment vertical="top"/>
    </xf>
    <xf numFmtId="0" fontId="11" fillId="3" borderId="1" xfId="0" applyFont="1" applyFill="1" applyBorder="1" applyAlignment="1">
      <alignment horizontal="center" vertical="top"/>
    </xf>
    <xf numFmtId="0" fontId="13" fillId="3" borderId="1" xfId="0" applyFont="1" applyFill="1" applyBorder="1"/>
    <xf numFmtId="0" fontId="11" fillId="8"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1" fillId="3" borderId="1" xfId="0" applyFont="1" applyFill="1" applyBorder="1" applyAlignment="1">
      <alignment vertical="top"/>
    </xf>
    <xf numFmtId="0" fontId="15" fillId="3" borderId="1" xfId="0" applyFont="1" applyFill="1" applyBorder="1" applyAlignment="1">
      <alignment horizontal="center" vertical="center" wrapText="1"/>
    </xf>
    <xf numFmtId="49" fontId="9" fillId="0" borderId="1" xfId="0" applyNumberFormat="1" applyFont="1" applyBorder="1" applyAlignment="1">
      <alignment horizontal="left" vertical="top"/>
    </xf>
    <xf numFmtId="0" fontId="11" fillId="0" borderId="1" xfId="0" applyFont="1" applyBorder="1" applyAlignment="1">
      <alignment horizontal="center" vertical="top"/>
    </xf>
    <xf numFmtId="0" fontId="9" fillId="0" borderId="1" xfId="0" applyFont="1" applyBorder="1" applyAlignment="1">
      <alignment horizontal="left" vertical="top"/>
    </xf>
    <xf numFmtId="49" fontId="9" fillId="4" borderId="1" xfId="0" applyNumberFormat="1" applyFont="1" applyFill="1" applyBorder="1" applyAlignment="1">
      <alignment horizontal="left" vertical="top"/>
    </xf>
    <xf numFmtId="0" fontId="13" fillId="4" borderId="1" xfId="0" applyFont="1" applyFill="1" applyBorder="1" applyAlignment="1">
      <alignment horizontal="center" vertical="top"/>
    </xf>
    <xf numFmtId="2" fontId="0" fillId="4" borderId="1" xfId="0" applyNumberFormat="1" applyFill="1" applyBorder="1" applyAlignment="1">
      <alignment horizontal="center" vertical="top"/>
    </xf>
    <xf numFmtId="0" fontId="22" fillId="7" borderId="1" xfId="0" applyFont="1" applyFill="1" applyBorder="1" applyAlignment="1">
      <alignment horizontal="left" vertical="top" wrapText="1"/>
    </xf>
    <xf numFmtId="2" fontId="13" fillId="4" borderId="1" xfId="0" applyNumberFormat="1" applyFont="1" applyFill="1" applyBorder="1" applyAlignment="1">
      <alignment horizontal="center" vertical="top"/>
    </xf>
    <xf numFmtId="2" fontId="11" fillId="0" borderId="1" xfId="0" applyNumberFormat="1" applyFont="1" applyBorder="1" applyAlignment="1">
      <alignment horizontal="center" vertical="top" wrapText="1"/>
    </xf>
    <xf numFmtId="0" fontId="16" fillId="8" borderId="1" xfId="0" applyFont="1" applyFill="1" applyBorder="1"/>
    <xf numFmtId="0" fontId="16" fillId="0" borderId="1" xfId="0" applyFont="1" applyBorder="1"/>
    <xf numFmtId="49" fontId="11" fillId="3" borderId="1" xfId="0" applyNumberFormat="1" applyFont="1" applyFill="1" applyBorder="1" applyAlignment="1">
      <alignment horizontal="center" vertical="top" wrapText="1"/>
    </xf>
    <xf numFmtId="2" fontId="11" fillId="3" borderId="1" xfId="0" applyNumberFormat="1" applyFont="1" applyFill="1" applyBorder="1" applyAlignment="1">
      <alignment horizontal="center" vertical="top" wrapText="1"/>
    </xf>
    <xf numFmtId="0" fontId="13" fillId="3" borderId="1" xfId="0" applyFont="1" applyFill="1" applyBorder="1" applyAlignment="1">
      <alignment horizontal="center" vertical="top"/>
    </xf>
    <xf numFmtId="2" fontId="11" fillId="3" borderId="1" xfId="0" applyNumberFormat="1" applyFont="1" applyFill="1" applyBorder="1" applyAlignment="1">
      <alignment horizontal="center" vertical="top"/>
    </xf>
    <xf numFmtId="0" fontId="18" fillId="0" borderId="1" xfId="0" applyFont="1" applyBorder="1" applyAlignment="1">
      <alignment vertical="top" wrapText="1"/>
    </xf>
    <xf numFmtId="49" fontId="13" fillId="0" borderId="1" xfId="0" applyNumberFormat="1" applyFont="1" applyBorder="1" applyAlignment="1">
      <alignment horizontal="center" vertical="top" wrapText="1"/>
    </xf>
    <xf numFmtId="0" fontId="19" fillId="3" borderId="1" xfId="0" applyFont="1" applyFill="1" applyBorder="1" applyAlignment="1">
      <alignment horizontal="center" vertical="top" wrapText="1"/>
    </xf>
    <xf numFmtId="2" fontId="25" fillId="3" borderId="1" xfId="0" applyNumberFormat="1" applyFont="1" applyFill="1" applyBorder="1" applyAlignment="1">
      <alignment horizontal="center" vertical="top" wrapText="1"/>
    </xf>
    <xf numFmtId="2" fontId="4" fillId="3" borderId="1" xfId="0" applyNumberFormat="1" applyFont="1" applyFill="1" applyBorder="1" applyAlignment="1">
      <alignment horizontal="center" vertical="top" wrapText="1"/>
    </xf>
    <xf numFmtId="0" fontId="0" fillId="3" borderId="1" xfId="0" applyFont="1" applyFill="1" applyBorder="1"/>
    <xf numFmtId="2" fontId="11" fillId="3"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top"/>
    </xf>
    <xf numFmtId="49" fontId="13" fillId="0" borderId="1" xfId="0" applyNumberFormat="1" applyFont="1" applyBorder="1" applyAlignment="1">
      <alignment horizontal="center" vertical="top"/>
    </xf>
    <xf numFmtId="0" fontId="13" fillId="8" borderId="1" xfId="0" applyFont="1" applyFill="1" applyBorder="1" applyAlignment="1">
      <alignment vertical="top"/>
    </xf>
    <xf numFmtId="0" fontId="15" fillId="0" borderId="1" xfId="0" applyFont="1" applyBorder="1" applyAlignment="1">
      <alignment horizontal="right" vertical="center" wrapText="1"/>
    </xf>
    <xf numFmtId="2" fontId="15" fillId="0" borderId="1" xfId="0" applyNumberFormat="1" applyFont="1" applyBorder="1" applyAlignment="1">
      <alignment horizontal="center" vertical="center" wrapText="1"/>
    </xf>
    <xf numFmtId="0" fontId="17" fillId="8" borderId="1" xfId="0" applyFont="1" applyFill="1" applyBorder="1" applyAlignment="1">
      <alignment vertical="center"/>
    </xf>
    <xf numFmtId="0" fontId="17" fillId="0" borderId="1" xfId="0" applyFont="1" applyBorder="1" applyAlignment="1">
      <alignment vertical="center"/>
    </xf>
    <xf numFmtId="49" fontId="12" fillId="3" borderId="1" xfId="0" applyNumberFormat="1" applyFont="1" applyFill="1" applyBorder="1" applyAlignment="1">
      <alignment horizontal="center" vertical="top" wrapText="1"/>
    </xf>
    <xf numFmtId="0" fontId="11" fillId="4" borderId="1" xfId="0" applyFont="1" applyFill="1" applyBorder="1" applyAlignment="1">
      <alignment horizontal="center" vertical="top" wrapText="1"/>
    </xf>
    <xf numFmtId="4" fontId="0" fillId="3" borderId="1" xfId="0" applyNumberFormat="1" applyFill="1" applyBorder="1"/>
    <xf numFmtId="0" fontId="13" fillId="8" borderId="1" xfId="0" applyFont="1" applyFill="1" applyBorder="1" applyAlignment="1">
      <alignment vertical="center" wrapText="1"/>
    </xf>
    <xf numFmtId="0" fontId="13" fillId="3" borderId="1" xfId="0" applyFont="1" applyFill="1" applyBorder="1" applyAlignment="1">
      <alignment horizontal="center" vertical="center" wrapText="1"/>
    </xf>
    <xf numFmtId="49" fontId="11" fillId="0" borderId="1" xfId="0" applyNumberFormat="1" applyFont="1" applyBorder="1" applyAlignment="1">
      <alignment horizontal="center" vertical="center"/>
    </xf>
    <xf numFmtId="0" fontId="15" fillId="0" borderId="1" xfId="0" applyFont="1" applyBorder="1" applyAlignment="1">
      <alignment vertical="top"/>
    </xf>
    <xf numFmtId="49" fontId="13" fillId="0" borderId="1" xfId="0" applyNumberFormat="1" applyFont="1" applyBorder="1" applyAlignment="1">
      <alignment horizontal="center" vertical="center"/>
    </xf>
    <xf numFmtId="0" fontId="13" fillId="0" borderId="1" xfId="0" applyFont="1" applyBorder="1" applyAlignment="1">
      <alignment vertical="center" wrapText="1"/>
    </xf>
    <xf numFmtId="0" fontId="11" fillId="0" borderId="1" xfId="0" applyFont="1" applyBorder="1" applyAlignment="1">
      <alignment horizontal="center" vertical="center"/>
    </xf>
    <xf numFmtId="0" fontId="15" fillId="0" borderId="1" xfId="0" applyFont="1" applyBorder="1" applyAlignment="1">
      <alignment horizontal="center" vertical="center"/>
    </xf>
    <xf numFmtId="0" fontId="15" fillId="8" borderId="1" xfId="0" applyFont="1" applyFill="1" applyBorder="1" applyAlignment="1">
      <alignment vertical="top"/>
    </xf>
    <xf numFmtId="0" fontId="15" fillId="0" borderId="1" xfId="0" applyFont="1" applyBorder="1" applyAlignment="1">
      <alignment vertical="center"/>
    </xf>
    <xf numFmtId="0" fontId="13" fillId="0" borderId="1" xfId="0" applyFont="1" applyBorder="1" applyAlignment="1">
      <alignment vertical="center"/>
    </xf>
    <xf numFmtId="2" fontId="10" fillId="0" borderId="1" xfId="0" applyNumberFormat="1" applyFont="1" applyBorder="1" applyAlignment="1">
      <alignment horizontal="center" vertical="center" wrapText="1"/>
    </xf>
    <xf numFmtId="0" fontId="11" fillId="0" borderId="1" xfId="0" applyFont="1" applyBorder="1" applyAlignment="1">
      <alignment vertical="center"/>
    </xf>
    <xf numFmtId="0" fontId="13" fillId="8" borderId="1" xfId="0" applyFont="1" applyFill="1" applyBorder="1" applyAlignment="1">
      <alignment vertical="center"/>
    </xf>
    <xf numFmtId="0" fontId="13" fillId="3" borderId="1" xfId="0" applyFont="1" applyFill="1" applyBorder="1" applyAlignment="1">
      <alignment vertical="center" wrapText="1"/>
    </xf>
    <xf numFmtId="0" fontId="13" fillId="3" borderId="1" xfId="0" applyFont="1" applyFill="1" applyBorder="1" applyAlignment="1">
      <alignment horizontal="center" vertical="center"/>
    </xf>
    <xf numFmtId="0" fontId="11" fillId="3" borderId="1" xfId="0" applyFont="1" applyFill="1" applyBorder="1" applyAlignment="1">
      <alignment horizontal="center" vertical="center"/>
    </xf>
    <xf numFmtId="2" fontId="13" fillId="3" borderId="1" xfId="0" applyNumberFormat="1" applyFont="1" applyFill="1" applyBorder="1" applyAlignment="1">
      <alignment horizontal="center" vertical="top"/>
    </xf>
    <xf numFmtId="2" fontId="15" fillId="3" borderId="1" xfId="0" applyNumberFormat="1" applyFont="1" applyFill="1" applyBorder="1" applyAlignment="1">
      <alignment horizontal="center" vertical="top"/>
    </xf>
    <xf numFmtId="0" fontId="13" fillId="3" borderId="1" xfId="0" applyFont="1" applyFill="1" applyBorder="1" applyAlignment="1">
      <alignment vertical="center"/>
    </xf>
    <xf numFmtId="2" fontId="10" fillId="0" borderId="1" xfId="0" applyNumberFormat="1" applyFont="1" applyBorder="1" applyAlignment="1">
      <alignment horizontal="center" vertical="top" wrapText="1"/>
    </xf>
    <xf numFmtId="1" fontId="11" fillId="0" borderId="1" xfId="0" applyNumberFormat="1" applyFont="1" applyBorder="1" applyAlignment="1">
      <alignment horizontal="center" vertical="center"/>
    </xf>
    <xf numFmtId="1" fontId="11" fillId="3" borderId="1" xfId="0" applyNumberFormat="1" applyFont="1" applyFill="1" applyBorder="1" applyAlignment="1">
      <alignment horizontal="center" vertical="top" wrapText="1"/>
    </xf>
    <xf numFmtId="2" fontId="11" fillId="0" borderId="1" xfId="0" applyNumberFormat="1" applyFont="1" applyBorder="1" applyAlignment="1">
      <alignment horizontal="right" vertical="top" wrapText="1"/>
    </xf>
    <xf numFmtId="0" fontId="0" fillId="8" borderId="1" xfId="0" applyFont="1" applyFill="1" applyBorder="1" applyAlignment="1">
      <alignment vertical="top"/>
    </xf>
    <xf numFmtId="0" fontId="0" fillId="0" borderId="1" xfId="0" applyFont="1" applyBorder="1" applyAlignment="1">
      <alignment vertical="top"/>
    </xf>
    <xf numFmtId="49" fontId="13" fillId="0" borderId="1" xfId="0" applyNumberFormat="1" applyFont="1" applyBorder="1" applyAlignment="1">
      <alignment horizontal="left" vertical="top"/>
    </xf>
    <xf numFmtId="0" fontId="0" fillId="8" borderId="1" xfId="0" applyFill="1" applyBorder="1"/>
    <xf numFmtId="49" fontId="11" fillId="0" borderId="1" xfId="0" applyNumberFormat="1" applyFont="1" applyBorder="1" applyAlignment="1">
      <alignment horizontal="right" vertical="top" wrapText="1"/>
    </xf>
    <xf numFmtId="2" fontId="11" fillId="0" borderId="1" xfId="0" applyNumberFormat="1" applyFont="1" applyBorder="1" applyAlignment="1">
      <alignment vertical="top" wrapText="1"/>
    </xf>
    <xf numFmtId="0" fontId="15" fillId="0" borderId="1" xfId="0" applyFont="1" applyBorder="1" applyAlignment="1">
      <alignment horizontal="center" vertical="top"/>
    </xf>
    <xf numFmtId="0" fontId="0" fillId="0" borderId="1" xfId="0" applyBorder="1" applyAlignment="1">
      <alignment vertical="top"/>
    </xf>
    <xf numFmtId="0" fontId="10" fillId="0" borderId="1" xfId="0" applyFont="1" applyBorder="1" applyAlignment="1">
      <alignment horizontal="center" vertical="top"/>
    </xf>
    <xf numFmtId="2" fontId="10" fillId="0" borderId="1" xfId="0" applyNumberFormat="1" applyFont="1" applyBorder="1" applyAlignment="1">
      <alignment horizontal="center" vertical="top"/>
    </xf>
    <xf numFmtId="1" fontId="13" fillId="3" borderId="1" xfId="0" applyNumberFormat="1" applyFont="1" applyFill="1" applyBorder="1" applyAlignment="1">
      <alignment horizontal="center" vertical="top" wrapText="1"/>
    </xf>
    <xf numFmtId="49" fontId="13" fillId="3" borderId="1" xfId="0" applyNumberFormat="1" applyFont="1" applyFill="1" applyBorder="1" applyAlignment="1">
      <alignment horizontal="right" vertical="top" wrapText="1"/>
    </xf>
    <xf numFmtId="49" fontId="11" fillId="3" borderId="1" xfId="0" applyNumberFormat="1" applyFont="1" applyFill="1" applyBorder="1" applyAlignment="1">
      <alignment horizontal="right" vertical="top" wrapText="1"/>
    </xf>
    <xf numFmtId="0" fontId="0" fillId="3" borderId="1" xfId="0" applyFont="1" applyFill="1" applyBorder="1" applyAlignment="1">
      <alignment vertical="top"/>
    </xf>
    <xf numFmtId="0" fontId="11" fillId="0" borderId="1" xfId="0" applyFont="1" applyBorder="1" applyAlignment="1">
      <alignment vertical="top"/>
    </xf>
    <xf numFmtId="0" fontId="13" fillId="0" borderId="1" xfId="0" applyFont="1" applyFill="1" applyBorder="1" applyAlignment="1"/>
    <xf numFmtId="2" fontId="13" fillId="0" borderId="1" xfId="0" applyNumberFormat="1" applyFont="1" applyFill="1" applyBorder="1" applyAlignment="1">
      <alignment horizontal="center" vertical="top"/>
    </xf>
    <xf numFmtId="0" fontId="15" fillId="8" borderId="1" xfId="0" applyFont="1" applyFill="1" applyBorder="1" applyAlignment="1">
      <alignment vertical="top" wrapText="1"/>
    </xf>
    <xf numFmtId="0" fontId="11" fillId="0" borderId="1" xfId="0" applyFont="1" applyFill="1" applyBorder="1" applyAlignment="1">
      <alignment horizontal="center" vertical="top"/>
    </xf>
    <xf numFmtId="0" fontId="13" fillId="0" borderId="1" xfId="0" applyFont="1" applyFill="1" applyBorder="1" applyAlignment="1">
      <alignment horizontal="center" vertical="top"/>
    </xf>
    <xf numFmtId="4" fontId="13" fillId="0" borderId="1" xfId="0" applyNumberFormat="1" applyFont="1" applyFill="1" applyBorder="1" applyAlignment="1">
      <alignment horizontal="center" vertical="top" wrapText="1"/>
    </xf>
    <xf numFmtId="0" fontId="0" fillId="0" borderId="1" xfId="0" applyFont="1" applyFill="1" applyBorder="1" applyAlignment="1">
      <alignment vertical="top"/>
    </xf>
    <xf numFmtId="0" fontId="0" fillId="0" borderId="0" xfId="0" applyFill="1"/>
    <xf numFmtId="49" fontId="11" fillId="0" borderId="1" xfId="0" applyNumberFormat="1" applyFont="1" applyFill="1" applyBorder="1" applyAlignment="1">
      <alignment horizontal="left" vertical="top" wrapText="1"/>
    </xf>
    <xf numFmtId="0" fontId="11" fillId="0" borderId="1" xfId="0" applyFont="1" applyFill="1" applyBorder="1" applyAlignment="1">
      <alignment horizontal="center" vertical="top" wrapText="1"/>
    </xf>
    <xf numFmtId="4" fontId="11" fillId="5" borderId="1" xfId="0" applyNumberFormat="1" applyFont="1" applyFill="1" applyBorder="1" applyAlignment="1">
      <alignment horizontal="center" vertical="top" wrapText="1"/>
    </xf>
    <xf numFmtId="0" fontId="11" fillId="6" borderId="1" xfId="0" applyFont="1" applyFill="1" applyBorder="1" applyAlignment="1">
      <alignment horizontal="center" vertical="top" wrapText="1"/>
    </xf>
    <xf numFmtId="0" fontId="13" fillId="0" borderId="1" xfId="0" applyFont="1" applyBorder="1" applyAlignment="1">
      <alignment vertical="top" wrapText="1"/>
    </xf>
    <xf numFmtId="0" fontId="13" fillId="3" borderId="1" xfId="0" applyFont="1" applyFill="1" applyBorder="1" applyAlignment="1">
      <alignment horizontal="left" vertical="top" wrapText="1"/>
    </xf>
    <xf numFmtId="0" fontId="13"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1" xfId="0" applyFont="1" applyBorder="1" applyAlignment="1">
      <alignment horizontal="center" vertical="top" wrapText="1"/>
    </xf>
    <xf numFmtId="0" fontId="10" fillId="0" borderId="1" xfId="0" applyFont="1" applyBorder="1" applyAlignment="1">
      <alignment horizontal="center" vertical="center" wrapText="1"/>
    </xf>
    <xf numFmtId="49" fontId="11" fillId="3" borderId="1" xfId="0" applyNumberFormat="1" applyFont="1" applyFill="1" applyBorder="1" applyAlignment="1">
      <alignment horizontal="left" vertical="top" wrapText="1"/>
    </xf>
    <xf numFmtId="0" fontId="13" fillId="7" borderId="1" xfId="0" applyFont="1" applyFill="1" applyBorder="1" applyAlignment="1">
      <alignment horizontal="left"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0" fontId="11" fillId="3" borderId="1" xfId="0" applyFont="1" applyFill="1" applyBorder="1" applyAlignment="1">
      <alignment horizontal="center" vertical="top" wrapText="1"/>
    </xf>
    <xf numFmtId="0" fontId="13" fillId="0" borderId="1" xfId="0" applyFont="1" applyFill="1" applyBorder="1" applyAlignment="1">
      <alignment vertical="top" wrapText="1"/>
    </xf>
    <xf numFmtId="0" fontId="11" fillId="3" borderId="1" xfId="0" applyFont="1" applyFill="1" applyBorder="1" applyAlignment="1">
      <alignment horizontal="left" vertical="top" wrapText="1"/>
    </xf>
    <xf numFmtId="0" fontId="13" fillId="4" borderId="1" xfId="0" applyFont="1" applyFill="1" applyBorder="1" applyAlignment="1">
      <alignment vertical="top" wrapText="1"/>
    </xf>
    <xf numFmtId="0" fontId="13" fillId="0" borderId="1" xfId="0" applyFont="1" applyFill="1" applyBorder="1" applyAlignment="1">
      <alignment horizontal="center" vertical="top" wrapText="1"/>
    </xf>
    <xf numFmtId="0" fontId="11" fillId="0" borderId="1" xfId="0" applyFont="1" applyFill="1" applyBorder="1" applyAlignment="1">
      <alignment vertical="top" wrapText="1"/>
    </xf>
    <xf numFmtId="0" fontId="0" fillId="0" borderId="1" xfId="0" applyFill="1" applyBorder="1"/>
    <xf numFmtId="0" fontId="11" fillId="3" borderId="1" xfId="0" applyFont="1" applyFill="1" applyBorder="1" applyAlignment="1">
      <alignment vertical="top" wrapText="1"/>
    </xf>
    <xf numFmtId="0" fontId="10" fillId="0" borderId="1" xfId="0" applyFont="1" applyBorder="1" applyAlignment="1">
      <alignment horizontal="center" vertical="top" wrapText="1"/>
    </xf>
    <xf numFmtId="0" fontId="0" fillId="0" borderId="1" xfId="0" applyBorder="1" applyAlignment="1">
      <alignment horizontal="center"/>
    </xf>
    <xf numFmtId="0" fontId="12" fillId="0" borderId="1" xfId="0" applyFont="1" applyFill="1" applyBorder="1" applyAlignment="1">
      <alignment vertical="top" wrapText="1"/>
    </xf>
    <xf numFmtId="0" fontId="13" fillId="0" borderId="0" xfId="0" applyFont="1" applyAlignment="1">
      <alignment horizontal="left" vertical="top" wrapText="1"/>
    </xf>
    <xf numFmtId="0" fontId="15" fillId="0" borderId="1" xfId="0" applyFont="1" applyBorder="1" applyAlignment="1">
      <alignment horizontal="center" vertical="center" wrapText="1"/>
    </xf>
    <xf numFmtId="0" fontId="11" fillId="0" borderId="1" xfId="0" applyFont="1" applyFill="1" applyBorder="1" applyAlignment="1">
      <alignment vertical="center"/>
    </xf>
    <xf numFmtId="0" fontId="13" fillId="0" borderId="1" xfId="0" applyFont="1" applyFill="1" applyBorder="1" applyAlignment="1">
      <alignment horizontal="left" vertical="top" wrapText="1"/>
    </xf>
    <xf numFmtId="0" fontId="11" fillId="0" borderId="1" xfId="0" applyFont="1" applyBorder="1" applyAlignment="1">
      <alignment horizontal="left"/>
    </xf>
    <xf numFmtId="0" fontId="13" fillId="0" borderId="1" xfId="0" applyFont="1" applyBorder="1" applyAlignment="1">
      <alignment vertical="top" wrapText="1"/>
    </xf>
    <xf numFmtId="0" fontId="13" fillId="0" borderId="1" xfId="0" applyFont="1" applyBorder="1" applyAlignment="1">
      <alignment vertical="top"/>
    </xf>
    <xf numFmtId="0" fontId="11" fillId="0" borderId="1" xfId="0" applyFont="1" applyBorder="1" applyAlignment="1">
      <alignment horizontal="right"/>
    </xf>
    <xf numFmtId="0" fontId="0" fillId="0" borderId="1" xfId="0" applyBorder="1" applyAlignment="1">
      <alignment horizontal="center"/>
    </xf>
    <xf numFmtId="0" fontId="11" fillId="0" borderId="2" xfId="0" applyFont="1" applyBorder="1" applyAlignment="1">
      <alignment horizontal="left" vertical="top" wrapText="1"/>
    </xf>
    <xf numFmtId="0" fontId="11" fillId="0" borderId="2" xfId="0" applyFont="1" applyBorder="1" applyAlignment="1">
      <alignment horizontal="left" vertical="top"/>
    </xf>
    <xf numFmtId="0" fontId="11" fillId="0" borderId="1" xfId="0" applyFont="1" applyBorder="1" applyAlignment="1">
      <alignment horizontal="left" vertical="top"/>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1" fillId="0" borderId="1" xfId="0" applyFont="1" applyFill="1" applyBorder="1" applyAlignment="1">
      <alignment horizontal="right" vertical="center"/>
    </xf>
    <xf numFmtId="0" fontId="10"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13" fillId="3" borderId="1" xfId="0" applyFont="1" applyFill="1" applyBorder="1" applyAlignment="1">
      <alignment horizontal="left" vertical="top"/>
    </xf>
    <xf numFmtId="0" fontId="12"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0" borderId="1" xfId="0" applyFont="1" applyBorder="1" applyAlignment="1">
      <alignment horizontal="center" vertical="top" wrapText="1"/>
    </xf>
    <xf numFmtId="0" fontId="13" fillId="0" borderId="1" xfId="0" applyFont="1" applyFill="1" applyBorder="1" applyAlignment="1">
      <alignment horizontal="left" vertical="center" wrapText="1"/>
    </xf>
    <xf numFmtId="0" fontId="13" fillId="3" borderId="1" xfId="0" applyFont="1" applyFill="1" applyBorder="1" applyAlignment="1">
      <alignment horizontal="left" vertical="top" wrapText="1"/>
    </xf>
    <xf numFmtId="0" fontId="11" fillId="0" borderId="1" xfId="0" applyFont="1" applyFill="1" applyBorder="1" applyAlignment="1">
      <alignment horizontal="right" vertical="top" wrapText="1"/>
    </xf>
    <xf numFmtId="0" fontId="13" fillId="5" borderId="1" xfId="0" applyFont="1" applyFill="1" applyBorder="1" applyAlignment="1">
      <alignment horizontal="left" vertical="top" wrapText="1"/>
    </xf>
    <xf numFmtId="0" fontId="12" fillId="0" borderId="0" xfId="0" applyFont="1" applyFill="1" applyBorder="1" applyAlignment="1">
      <alignment horizontal="center"/>
    </xf>
    <xf numFmtId="0" fontId="0" fillId="0" borderId="0" xfId="0" applyFill="1" applyBorder="1"/>
    <xf numFmtId="0" fontId="20" fillId="2" borderId="0" xfId="0" applyFont="1" applyFill="1" applyBorder="1" applyAlignment="1">
      <alignment horizontal="left" vertical="top"/>
    </xf>
    <xf numFmtId="0" fontId="11" fillId="0" borderId="1" xfId="0" applyFont="1" applyFill="1" applyBorder="1" applyAlignment="1">
      <alignment horizontal="left" vertical="top" wrapText="1"/>
    </xf>
    <xf numFmtId="0" fontId="12" fillId="0" borderId="1" xfId="0" applyFont="1" applyFill="1" applyBorder="1" applyAlignment="1">
      <alignment vertical="top" wrapText="1"/>
    </xf>
    <xf numFmtId="0" fontId="21" fillId="0" borderId="1" xfId="0" applyFont="1" applyFill="1" applyBorder="1" applyAlignment="1">
      <alignment horizontal="center"/>
    </xf>
    <xf numFmtId="0" fontId="11" fillId="3" borderId="1" xfId="0" applyFont="1" applyFill="1" applyBorder="1" applyAlignment="1">
      <alignment horizontal="right" vertical="top" wrapText="1"/>
    </xf>
    <xf numFmtId="0" fontId="12" fillId="3" borderId="1" xfId="0" applyFont="1" applyFill="1" applyBorder="1" applyAlignment="1">
      <alignment vertical="top" wrapText="1"/>
    </xf>
    <xf numFmtId="0" fontId="10" fillId="0" borderId="1" xfId="0" applyFont="1" applyBorder="1" applyAlignment="1">
      <alignment horizontal="center" vertical="top" wrapText="1"/>
    </xf>
    <xf numFmtId="0" fontId="11" fillId="0" borderId="1" xfId="0" applyFont="1" applyFill="1" applyBorder="1" applyAlignment="1">
      <alignment horizontal="right"/>
    </xf>
    <xf numFmtId="0" fontId="12" fillId="0" borderId="1" xfId="0" applyFont="1" applyFill="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Fill="1" applyBorder="1" applyAlignment="1">
      <alignment horizontal="left" vertical="top" wrapText="1"/>
    </xf>
    <xf numFmtId="0" fontId="10" fillId="0" borderId="1" xfId="0" applyFont="1" applyFill="1" applyBorder="1" applyAlignment="1">
      <alignment horizontal="center" vertical="center" wrapText="1"/>
    </xf>
    <xf numFmtId="0" fontId="0" fillId="0" borderId="1" xfId="0" applyFill="1" applyBorder="1"/>
    <xf numFmtId="0" fontId="13" fillId="0" borderId="1" xfId="0" applyFont="1" applyFill="1" applyBorder="1" applyAlignment="1">
      <alignment horizontal="justify" vertical="top" wrapText="1"/>
    </xf>
    <xf numFmtId="0" fontId="11" fillId="0" borderId="1" xfId="0" applyFont="1" applyFill="1" applyBorder="1" applyAlignment="1">
      <alignment vertical="top" wrapText="1"/>
    </xf>
    <xf numFmtId="49" fontId="11" fillId="0" borderId="1" xfId="0" applyNumberFormat="1" applyFont="1" applyFill="1" applyBorder="1" applyAlignment="1">
      <alignment horizontal="right" vertical="top" wrapText="1"/>
    </xf>
    <xf numFmtId="0" fontId="11" fillId="3" borderId="1" xfId="0" applyFont="1" applyFill="1" applyBorder="1" applyAlignment="1">
      <alignment vertical="top" wrapText="1"/>
    </xf>
    <xf numFmtId="49" fontId="11" fillId="4" borderId="1" xfId="0" applyNumberFormat="1" applyFont="1" applyFill="1" applyBorder="1" applyAlignment="1">
      <alignment horizontal="left" vertical="center" wrapText="1"/>
    </xf>
    <xf numFmtId="49" fontId="11" fillId="0" borderId="1" xfId="0" applyNumberFormat="1" applyFont="1" applyFill="1" applyBorder="1" applyAlignment="1">
      <alignment horizontal="right" vertical="center" wrapText="1"/>
    </xf>
    <xf numFmtId="0" fontId="0" fillId="3" borderId="1" xfId="0" applyFill="1" applyBorder="1" applyAlignment="1">
      <alignment horizontal="center"/>
    </xf>
    <xf numFmtId="0" fontId="13" fillId="0" borderId="1" xfId="0" applyFont="1" applyFill="1" applyBorder="1"/>
    <xf numFmtId="0" fontId="13" fillId="0" borderId="1" xfId="0" applyFont="1" applyFill="1" applyBorder="1" applyAlignment="1">
      <alignment vertical="top" wrapText="1"/>
    </xf>
    <xf numFmtId="0" fontId="15" fillId="0" borderId="1" xfId="0" applyFont="1" applyFill="1" applyBorder="1" applyAlignment="1">
      <alignment horizontal="left" vertical="top" wrapText="1"/>
    </xf>
    <xf numFmtId="0" fontId="11" fillId="0" borderId="1" xfId="0" applyFont="1" applyBorder="1" applyAlignment="1">
      <alignment horizontal="left" vertical="center" wrapText="1"/>
    </xf>
    <xf numFmtId="49" fontId="11" fillId="0" borderId="1" xfId="0" applyNumberFormat="1" applyFont="1" applyBorder="1" applyAlignment="1">
      <alignment horizontal="righ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xf>
    <xf numFmtId="0" fontId="12" fillId="0" borderId="1" xfId="0" applyFont="1" applyFill="1" applyBorder="1" applyAlignment="1">
      <alignment vertical="top"/>
    </xf>
    <xf numFmtId="0" fontId="13" fillId="4" borderId="1" xfId="0" applyFont="1" applyFill="1" applyBorder="1" applyAlignment="1">
      <alignment vertical="top" wrapText="1"/>
    </xf>
    <xf numFmtId="0" fontId="12" fillId="0" borderId="1" xfId="0" applyFont="1" applyFill="1" applyBorder="1" applyAlignment="1">
      <alignment horizontal="right"/>
    </xf>
    <xf numFmtId="0" fontId="13" fillId="3" borderId="1" xfId="0" applyFont="1" applyFill="1" applyBorder="1" applyAlignment="1">
      <alignment horizontal="left" vertical="center" wrapText="1"/>
    </xf>
    <xf numFmtId="0" fontId="0" fillId="0" borderId="1" xfId="0" applyFill="1" applyBorder="1" applyAlignment="1">
      <alignment horizontal="center"/>
    </xf>
    <xf numFmtId="0" fontId="4" fillId="3" borderId="1" xfId="0" applyFont="1" applyFill="1" applyBorder="1" applyAlignment="1">
      <alignment horizontal="left" vertical="top" wrapText="1"/>
    </xf>
    <xf numFmtId="49" fontId="11" fillId="0" borderId="1" xfId="0" applyNumberFormat="1" applyFont="1" applyFill="1" applyBorder="1" applyAlignment="1">
      <alignment horizontal="right"/>
    </xf>
    <xf numFmtId="0" fontId="4" fillId="6" borderId="1" xfId="0" applyFont="1" applyFill="1" applyBorder="1" applyAlignment="1">
      <alignment horizontal="left" vertical="top" wrapText="1"/>
    </xf>
    <xf numFmtId="49" fontId="13" fillId="0" borderId="1" xfId="0" applyNumberFormat="1" applyFont="1" applyFill="1" applyBorder="1" applyAlignment="1">
      <alignment horizontal="left" vertical="top" wrapText="1"/>
    </xf>
    <xf numFmtId="0" fontId="11" fillId="0" borderId="1" xfId="0" applyFont="1" applyFill="1" applyBorder="1" applyAlignment="1">
      <alignment wrapText="1"/>
    </xf>
    <xf numFmtId="0" fontId="13" fillId="7" borderId="1" xfId="0" applyFont="1" applyFill="1" applyBorder="1" applyAlignment="1">
      <alignment horizontal="left" vertical="top" wrapText="1"/>
    </xf>
    <xf numFmtId="0" fontId="11" fillId="6" borderId="1" xfId="0" applyFont="1" applyFill="1" applyBorder="1" applyAlignment="1">
      <alignment horizontal="left" vertical="top"/>
    </xf>
    <xf numFmtId="49" fontId="11" fillId="3" borderId="1" xfId="0" applyNumberFormat="1" applyFont="1" applyFill="1" applyBorder="1" applyAlignment="1">
      <alignment horizontal="left" vertical="top" wrapText="1"/>
    </xf>
    <xf numFmtId="0" fontId="13" fillId="4" borderId="1" xfId="0" applyFont="1" applyFill="1" applyBorder="1" applyAlignment="1">
      <alignment horizontal="left" vertical="top" wrapText="1"/>
    </xf>
    <xf numFmtId="0" fontId="11" fillId="0" borderId="1" xfId="0" applyFont="1" applyBorder="1" applyAlignment="1">
      <alignment horizontal="left" vertical="top" wrapText="1"/>
    </xf>
    <xf numFmtId="49" fontId="12" fillId="0" borderId="1" xfId="0" applyNumberFormat="1" applyFont="1" applyBorder="1" applyAlignment="1">
      <alignment horizontal="right" vertical="top"/>
    </xf>
    <xf numFmtId="49" fontId="12" fillId="0" borderId="1" xfId="0" applyNumberFormat="1" applyFont="1" applyBorder="1" applyAlignment="1">
      <alignment horizontal="left" vertical="top"/>
    </xf>
    <xf numFmtId="0" fontId="11" fillId="3" borderId="1" xfId="0" applyFont="1" applyFill="1" applyBorder="1" applyAlignment="1">
      <alignment horizontal="center" vertical="top" wrapText="1"/>
    </xf>
    <xf numFmtId="0" fontId="12" fillId="0" borderId="0" xfId="0" applyFont="1" applyAlignment="1">
      <alignment horizontal="center"/>
    </xf>
    <xf numFmtId="1" fontId="13" fillId="3" borderId="1" xfId="0" applyNumberFormat="1" applyFont="1" applyFill="1" applyBorder="1" applyAlignment="1">
      <alignment horizontal="left" vertical="top" wrapText="1"/>
    </xf>
    <xf numFmtId="0" fontId="12" fillId="0" borderId="1" xfId="0" applyFont="1" applyBorder="1" applyAlignment="1">
      <alignment horizontal="left" vertical="top"/>
    </xf>
    <xf numFmtId="0" fontId="11" fillId="0" borderId="1" xfId="0" applyFont="1" applyBorder="1" applyAlignment="1">
      <alignment horizontal="right" vertical="top"/>
    </xf>
    <xf numFmtId="49" fontId="11" fillId="0" borderId="1" xfId="0" applyNumberFormat="1" applyFont="1" applyFill="1" applyBorder="1" applyAlignment="1">
      <alignment horizontal="right" wrapText="1"/>
    </xf>
    <xf numFmtId="0" fontId="11" fillId="3" borderId="3"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0" borderId="1" xfId="0" applyFont="1" applyBorder="1" applyAlignment="1">
      <alignment horizontal="center" vertical="center" wrapText="1"/>
    </xf>
    <xf numFmtId="49" fontId="12" fillId="4" borderId="1" xfId="0" applyNumberFormat="1" applyFont="1" applyFill="1" applyBorder="1" applyAlignment="1">
      <alignment horizontal="left" vertical="top" wrapText="1"/>
    </xf>
    <xf numFmtId="0" fontId="12" fillId="4" borderId="1" xfId="0" applyFont="1" applyFill="1" applyBorder="1" applyAlignment="1">
      <alignment horizontal="left" vertical="top" wrapText="1"/>
    </xf>
    <xf numFmtId="0" fontId="0" fillId="3" borderId="1" xfId="0" applyFill="1" applyBorder="1"/>
    <xf numFmtId="0" fontId="0" fillId="9" borderId="1" xfId="0" applyFill="1" applyBorder="1"/>
    <xf numFmtId="49" fontId="13" fillId="4" borderId="1" xfId="0" applyNumberFormat="1" applyFont="1" applyFill="1" applyBorder="1" applyAlignment="1">
      <alignment horizontal="left" vertical="top" wrapText="1"/>
    </xf>
    <xf numFmtId="0" fontId="13" fillId="4" borderId="1" xfId="0" applyFont="1" applyFill="1" applyBorder="1" applyAlignment="1">
      <alignment horizontal="center" vertical="top" wrapText="1"/>
    </xf>
    <xf numFmtId="3" fontId="11" fillId="4" borderId="1" xfId="0" applyNumberFormat="1" applyFont="1" applyFill="1" applyBorder="1" applyAlignment="1">
      <alignment horizontal="center" vertical="top" wrapText="1"/>
    </xf>
    <xf numFmtId="4" fontId="0" fillId="4" borderId="1" xfId="0" applyNumberFormat="1" applyFill="1" applyBorder="1" applyAlignment="1">
      <alignment horizontal="center" vertical="top"/>
    </xf>
    <xf numFmtId="0" fontId="15" fillId="4" borderId="1" xfId="0" applyFont="1" applyFill="1" applyBorder="1" applyAlignment="1">
      <alignment vertical="top" wrapText="1"/>
    </xf>
    <xf numFmtId="0" fontId="11" fillId="4" borderId="1" xfId="0" applyFont="1" applyFill="1" applyBorder="1" applyAlignment="1">
      <alignment horizontal="right" vertical="top" wrapText="1"/>
    </xf>
    <xf numFmtId="0" fontId="0" fillId="4" borderId="1" xfId="0" applyFill="1" applyBorder="1"/>
    <xf numFmtId="4" fontId="0" fillId="0" borderId="1" xfId="0" applyNumberFormat="1" applyBorder="1" applyAlignment="1">
      <alignment horizontal="center"/>
    </xf>
    <xf numFmtId="0" fontId="15" fillId="0" borderId="1" xfId="0" applyFont="1" applyBorder="1" applyAlignment="1">
      <alignment horizontal="center" vertical="top" wrapText="1"/>
    </xf>
    <xf numFmtId="0" fontId="0" fillId="0" borderId="1" xfId="0" applyBorder="1" applyAlignment="1">
      <alignment horizontal="left"/>
    </xf>
    <xf numFmtId="0" fontId="0" fillId="7" borderId="1" xfId="0" applyFill="1" applyBorder="1"/>
    <xf numFmtId="0" fontId="15" fillId="0" borderId="1" xfId="0" applyFont="1" applyFill="1" applyBorder="1" applyAlignment="1">
      <alignment horizontal="left" wrapText="1"/>
    </xf>
    <xf numFmtId="0" fontId="0" fillId="3" borderId="1" xfId="0" applyFill="1" applyBorder="1" applyAlignment="1">
      <alignment horizontal="left"/>
    </xf>
    <xf numFmtId="0" fontId="15" fillId="0" borderId="1" xfId="0" applyFont="1" applyFill="1" applyBorder="1" applyAlignment="1">
      <alignment horizontal="left" vertical="center" wrapText="1"/>
    </xf>
    <xf numFmtId="0" fontId="15" fillId="3" borderId="1" xfId="0" applyFont="1" applyFill="1" applyBorder="1" applyAlignment="1">
      <alignment horizontal="left" wrapText="1"/>
    </xf>
    <xf numFmtId="0" fontId="28" fillId="7" borderId="1" xfId="0" applyFont="1" applyFill="1" applyBorder="1" applyAlignment="1">
      <alignment vertical="top" wrapText="1"/>
    </xf>
    <xf numFmtId="0" fontId="27" fillId="7" borderId="1" xfId="0" applyFont="1" applyFill="1" applyBorder="1" applyAlignment="1">
      <alignment vertical="top" wrapText="1"/>
    </xf>
    <xf numFmtId="0" fontId="13" fillId="0" borderId="0" xfId="0" applyFont="1" applyAlignment="1">
      <alignment horizontal="right"/>
    </xf>
    <xf numFmtId="0" fontId="29" fillId="0" borderId="0" xfId="0" applyFont="1" applyAlignment="1">
      <alignment vertical="center"/>
    </xf>
    <xf numFmtId="0" fontId="30" fillId="0" borderId="0" xfId="0" applyFont="1" applyAlignment="1">
      <alignment vertical="center"/>
    </xf>
    <xf numFmtId="0" fontId="11" fillId="0" borderId="0" xfId="0" applyFont="1" applyAlignment="1">
      <alignment horizontal="left" vertical="top" wrapText="1"/>
    </xf>
  </cellXfs>
  <cellStyles count="6">
    <cellStyle name="Excel Built-in Comma" xfId="1" xr:uid="{00000000-0005-0000-0000-000000000000}"/>
    <cellStyle name="Heading" xfId="2" xr:uid="{00000000-0005-0000-0000-000001000000}"/>
    <cellStyle name="Heading1" xfId="3" xr:uid="{00000000-0005-0000-0000-000002000000}"/>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49"/>
  <sheetViews>
    <sheetView tabSelected="1" zoomScale="70" zoomScaleNormal="70" workbookViewId="0">
      <pane ySplit="8" topLeftCell="A9" activePane="bottomLeft" state="frozen"/>
      <selection pane="bottomLeft" sqref="A1:R550"/>
    </sheetView>
  </sheetViews>
  <sheetFormatPr defaultColWidth="8.85546875" defaultRowHeight="15"/>
  <cols>
    <col min="1" max="1" width="7.28515625" style="30" customWidth="1"/>
    <col min="2" max="2" width="23.28515625" style="9" customWidth="1"/>
    <col min="3" max="3" width="9.42578125" style="31" customWidth="1"/>
    <col min="4" max="4" width="13.7109375" customWidth="1"/>
    <col min="5" max="5" width="10.7109375" customWidth="1"/>
    <col min="6" max="6" width="6.7109375" customWidth="1"/>
    <col min="7" max="10" width="12.28515625" customWidth="1"/>
    <col min="11" max="11" width="28" customWidth="1"/>
    <col min="12" max="12" width="13.5703125" customWidth="1"/>
    <col min="13" max="13" width="10.7109375" customWidth="1"/>
    <col min="14" max="14" width="8.28515625" customWidth="1"/>
    <col min="15" max="15" width="9.140625" customWidth="1"/>
    <col min="16" max="16" width="8.42578125" customWidth="1"/>
    <col min="17" max="17" width="11.140625" customWidth="1"/>
  </cols>
  <sheetData>
    <row r="1" spans="1:18" ht="15.75" customHeight="1">
      <c r="A1"/>
      <c r="B1" s="1"/>
      <c r="C1" s="2"/>
      <c r="D1" s="3"/>
      <c r="E1" s="4"/>
      <c r="F1" s="4"/>
      <c r="G1" s="4"/>
      <c r="H1" s="4"/>
      <c r="I1" s="4"/>
      <c r="J1" s="4"/>
      <c r="K1" s="2"/>
      <c r="L1" s="2"/>
      <c r="M1" s="387" t="s">
        <v>1099</v>
      </c>
      <c r="N1" s="387"/>
      <c r="O1" s="387"/>
      <c r="P1" s="387"/>
      <c r="Q1" s="387"/>
      <c r="R1" s="387"/>
    </row>
    <row r="2" spans="1:18" ht="15.75" customHeight="1">
      <c r="A2"/>
      <c r="B2" s="1"/>
      <c r="C2" s="2"/>
      <c r="D2" s="3"/>
      <c r="E2" s="4"/>
      <c r="F2" s="4"/>
      <c r="G2" s="4"/>
      <c r="H2" s="4"/>
      <c r="I2" s="4"/>
      <c r="J2" s="4"/>
      <c r="K2" s="2"/>
      <c r="L2" s="2"/>
      <c r="M2" s="387" t="s">
        <v>1100</v>
      </c>
      <c r="N2" s="387"/>
      <c r="O2" s="387"/>
      <c r="P2" s="387"/>
      <c r="Q2" s="387"/>
      <c r="R2" s="387"/>
    </row>
    <row r="3" spans="1:18" ht="15.75">
      <c r="A3" s="311" t="s">
        <v>393</v>
      </c>
      <c r="B3" s="311"/>
      <c r="C3" s="311"/>
      <c r="D3" s="311"/>
      <c r="E3" s="311"/>
      <c r="F3" s="311"/>
      <c r="G3" s="311"/>
      <c r="H3" s="311"/>
      <c r="I3" s="311"/>
      <c r="J3" s="311"/>
      <c r="K3" s="311"/>
      <c r="L3" s="311"/>
      <c r="M3" s="311"/>
      <c r="N3" s="311"/>
      <c r="O3" s="311"/>
      <c r="P3" s="311"/>
    </row>
    <row r="4" spans="1:18" ht="15.75">
      <c r="A4"/>
      <c r="B4"/>
      <c r="C4"/>
      <c r="E4" s="358"/>
      <c r="F4" s="358"/>
      <c r="G4" s="358"/>
      <c r="H4" s="358"/>
      <c r="I4" s="358"/>
      <c r="J4" s="358"/>
      <c r="K4" s="358"/>
      <c r="O4" s="5"/>
      <c r="P4" s="5"/>
      <c r="Q4" s="5"/>
      <c r="R4" s="5"/>
    </row>
    <row r="5" spans="1:18">
      <c r="A5" s="312"/>
      <c r="B5" s="312"/>
      <c r="C5" s="312"/>
      <c r="D5" s="312"/>
      <c r="E5" s="312"/>
      <c r="F5" s="312"/>
      <c r="G5" s="312"/>
      <c r="H5" s="312"/>
      <c r="I5" s="312"/>
      <c r="J5" s="312"/>
      <c r="K5" s="312"/>
      <c r="L5" s="312"/>
      <c r="M5" s="312"/>
      <c r="N5" s="312"/>
      <c r="O5" s="312"/>
      <c r="P5" s="312"/>
    </row>
    <row r="6" spans="1:18" s="8" customFormat="1" ht="18" customHeight="1">
      <c r="A6" s="313" t="s">
        <v>1088</v>
      </c>
      <c r="B6" s="313"/>
      <c r="C6" s="313"/>
      <c r="D6" s="313"/>
      <c r="E6" s="313"/>
      <c r="F6" s="313"/>
      <c r="G6" s="313"/>
      <c r="H6" s="313"/>
      <c r="I6" s="313"/>
      <c r="J6" s="313"/>
      <c r="K6" s="313"/>
      <c r="L6" s="313"/>
      <c r="M6" s="313"/>
      <c r="N6" s="6"/>
      <c r="O6" s="7"/>
      <c r="P6" s="7"/>
      <c r="Q6" s="6"/>
      <c r="R6" s="6"/>
    </row>
    <row r="7" spans="1:18" ht="15" customHeight="1">
      <c r="A7" s="311" t="s">
        <v>0</v>
      </c>
      <c r="B7" s="311"/>
      <c r="C7" s="311"/>
      <c r="D7" s="311"/>
      <c r="E7" s="311"/>
      <c r="F7" s="311"/>
      <c r="G7" s="311"/>
      <c r="H7" s="311"/>
      <c r="I7" s="311"/>
      <c r="J7" s="311"/>
      <c r="K7" s="311"/>
      <c r="L7" s="311"/>
      <c r="M7" s="311"/>
      <c r="N7" s="311"/>
      <c r="O7" s="311"/>
      <c r="P7" s="311"/>
    </row>
    <row r="8" spans="1:18" ht="156.75">
      <c r="A8" s="86" t="s">
        <v>1</v>
      </c>
      <c r="B8" s="86" t="s">
        <v>52</v>
      </c>
      <c r="C8" s="270" t="s">
        <v>2</v>
      </c>
      <c r="D8" s="88" t="s">
        <v>3</v>
      </c>
      <c r="E8" s="89" t="s">
        <v>4</v>
      </c>
      <c r="F8" s="89" t="s">
        <v>5</v>
      </c>
      <c r="G8" s="89" t="s">
        <v>6</v>
      </c>
      <c r="H8" s="89" t="s">
        <v>7</v>
      </c>
      <c r="I8" s="89" t="s">
        <v>437</v>
      </c>
      <c r="J8" s="89" t="s">
        <v>438</v>
      </c>
      <c r="K8" s="86" t="s">
        <v>352</v>
      </c>
      <c r="L8" s="86" t="s">
        <v>8</v>
      </c>
      <c r="M8" s="86" t="s">
        <v>9</v>
      </c>
      <c r="N8" s="86" t="s">
        <v>10</v>
      </c>
      <c r="O8" s="86" t="s">
        <v>11</v>
      </c>
      <c r="P8" s="86" t="s">
        <v>12</v>
      </c>
      <c r="Q8" s="270" t="s">
        <v>13</v>
      </c>
      <c r="R8" s="270" t="s">
        <v>14</v>
      </c>
    </row>
    <row r="9" spans="1:18" ht="15" hidden="1" customHeight="1">
      <c r="A9" s="274" t="s">
        <v>15</v>
      </c>
      <c r="B9" s="314" t="s">
        <v>395</v>
      </c>
      <c r="C9" s="314"/>
      <c r="D9" s="314"/>
      <c r="E9" s="314"/>
      <c r="F9" s="314"/>
      <c r="G9" s="314"/>
      <c r="H9" s="314"/>
      <c r="I9" s="314"/>
      <c r="J9" s="314"/>
      <c r="K9" s="314"/>
      <c r="L9" s="314"/>
      <c r="M9" s="314"/>
      <c r="N9" s="314"/>
      <c r="O9" s="314"/>
      <c r="P9" s="314"/>
      <c r="Q9" s="314"/>
      <c r="R9" s="314"/>
    </row>
    <row r="10" spans="1:18" ht="18.75" hidden="1" customHeight="1">
      <c r="A10" s="90" t="s">
        <v>16</v>
      </c>
      <c r="B10" s="315" t="s">
        <v>396</v>
      </c>
      <c r="C10" s="315"/>
      <c r="D10" s="315"/>
      <c r="E10" s="315"/>
      <c r="F10" s="315"/>
      <c r="G10" s="315"/>
      <c r="H10" s="315"/>
      <c r="I10" s="315"/>
      <c r="J10" s="315"/>
      <c r="K10" s="315"/>
      <c r="L10" s="315"/>
      <c r="M10" s="315"/>
      <c r="N10" s="315"/>
      <c r="O10" s="315"/>
      <c r="P10" s="315"/>
      <c r="Q10" s="91"/>
      <c r="R10" s="33"/>
    </row>
    <row r="11" spans="1:18" ht="51.75" hidden="1" customHeight="1">
      <c r="A11" s="92" t="s">
        <v>737</v>
      </c>
      <c r="B11" s="93" t="s">
        <v>394</v>
      </c>
      <c r="C11" s="94" t="s">
        <v>17</v>
      </c>
      <c r="D11" s="94">
        <v>3996</v>
      </c>
      <c r="E11" s="95"/>
      <c r="F11" s="95"/>
      <c r="G11" s="95"/>
      <c r="H11" s="95"/>
      <c r="I11" s="95">
        <f>H11*0.1</f>
        <v>0</v>
      </c>
      <c r="J11" s="95">
        <f>H11+I11</f>
        <v>0</v>
      </c>
      <c r="K11" s="308" t="s">
        <v>1089</v>
      </c>
      <c r="L11" s="94">
        <v>0</v>
      </c>
      <c r="M11" s="96" t="s">
        <v>18</v>
      </c>
      <c r="N11" s="94" t="s">
        <v>392</v>
      </c>
      <c r="O11" s="94" t="s">
        <v>19</v>
      </c>
      <c r="P11" s="94">
        <v>90</v>
      </c>
      <c r="Q11" s="33"/>
      <c r="R11" s="33"/>
    </row>
    <row r="12" spans="1:18" ht="45" hidden="1">
      <c r="A12" s="92" t="s">
        <v>738</v>
      </c>
      <c r="B12" s="93" t="s">
        <v>394</v>
      </c>
      <c r="C12" s="94" t="s">
        <v>17</v>
      </c>
      <c r="D12" s="97">
        <v>924</v>
      </c>
      <c r="E12" s="95"/>
      <c r="F12" s="95"/>
      <c r="G12" s="95"/>
      <c r="H12" s="95"/>
      <c r="I12" s="95">
        <f t="shared" ref="I12:I17" si="0">H12*0.1</f>
        <v>0</v>
      </c>
      <c r="J12" s="95">
        <f t="shared" ref="J12:J17" si="1">H12+I12</f>
        <v>0</v>
      </c>
      <c r="K12" s="308"/>
      <c r="L12" s="94" t="s">
        <v>20</v>
      </c>
      <c r="M12" s="96" t="s">
        <v>18</v>
      </c>
      <c r="N12" s="94">
        <v>26</v>
      </c>
      <c r="O12" s="94" t="s">
        <v>19</v>
      </c>
      <c r="P12" s="94">
        <v>75</v>
      </c>
      <c r="Q12" s="33"/>
      <c r="R12" s="33"/>
    </row>
    <row r="13" spans="1:18" ht="45" hidden="1">
      <c r="A13" s="92" t="s">
        <v>739</v>
      </c>
      <c r="B13" s="93" t="s">
        <v>394</v>
      </c>
      <c r="C13" s="94" t="s">
        <v>17</v>
      </c>
      <c r="D13" s="97">
        <v>900</v>
      </c>
      <c r="E13" s="95"/>
      <c r="F13" s="95"/>
      <c r="G13" s="95"/>
      <c r="H13" s="95"/>
      <c r="I13" s="95">
        <f t="shared" si="0"/>
        <v>0</v>
      </c>
      <c r="J13" s="95">
        <f t="shared" si="1"/>
        <v>0</v>
      </c>
      <c r="K13" s="308"/>
      <c r="L13" s="94" t="s">
        <v>21</v>
      </c>
      <c r="M13" s="96" t="s">
        <v>18</v>
      </c>
      <c r="N13" s="94">
        <v>21</v>
      </c>
      <c r="O13" s="94" t="s">
        <v>19</v>
      </c>
      <c r="P13" s="94">
        <v>75</v>
      </c>
      <c r="Q13" s="33"/>
      <c r="R13" s="33"/>
    </row>
    <row r="14" spans="1:18" ht="45" hidden="1">
      <c r="A14" s="92" t="s">
        <v>740</v>
      </c>
      <c r="B14" s="93" t="s">
        <v>394</v>
      </c>
      <c r="C14" s="94" t="s">
        <v>17</v>
      </c>
      <c r="D14" s="97">
        <v>1296</v>
      </c>
      <c r="E14" s="95"/>
      <c r="F14" s="95"/>
      <c r="G14" s="95"/>
      <c r="H14" s="95"/>
      <c r="I14" s="95">
        <f t="shared" si="0"/>
        <v>0</v>
      </c>
      <c r="J14" s="95">
        <f t="shared" si="1"/>
        <v>0</v>
      </c>
      <c r="K14" s="308"/>
      <c r="L14" s="94">
        <v>0</v>
      </c>
      <c r="M14" s="96" t="s">
        <v>18</v>
      </c>
      <c r="N14" s="94">
        <v>37</v>
      </c>
      <c r="O14" s="94" t="s">
        <v>19</v>
      </c>
      <c r="P14" s="94">
        <v>75</v>
      </c>
      <c r="Q14" s="33"/>
      <c r="R14" s="33"/>
    </row>
    <row r="15" spans="1:18" ht="45" hidden="1">
      <c r="A15" s="92" t="s">
        <v>741</v>
      </c>
      <c r="B15" s="93" t="s">
        <v>394</v>
      </c>
      <c r="C15" s="94" t="s">
        <v>17</v>
      </c>
      <c r="D15" s="98">
        <v>288</v>
      </c>
      <c r="E15" s="95"/>
      <c r="F15" s="95"/>
      <c r="G15" s="95"/>
      <c r="H15" s="95"/>
      <c r="I15" s="95">
        <f t="shared" si="0"/>
        <v>0</v>
      </c>
      <c r="J15" s="95">
        <f t="shared" si="1"/>
        <v>0</v>
      </c>
      <c r="K15" s="308"/>
      <c r="L15" s="94" t="s">
        <v>20</v>
      </c>
      <c r="M15" s="96" t="s">
        <v>18</v>
      </c>
      <c r="N15" s="94">
        <v>34</v>
      </c>
      <c r="O15" s="94" t="s">
        <v>19</v>
      </c>
      <c r="P15" s="94">
        <v>75</v>
      </c>
      <c r="Q15" s="33"/>
      <c r="R15" s="33"/>
    </row>
    <row r="16" spans="1:18" ht="45" hidden="1">
      <c r="A16" s="92" t="s">
        <v>742</v>
      </c>
      <c r="B16" s="93" t="s">
        <v>394</v>
      </c>
      <c r="C16" s="94" t="s">
        <v>17</v>
      </c>
      <c r="D16" s="99">
        <v>360</v>
      </c>
      <c r="E16" s="95"/>
      <c r="F16" s="95"/>
      <c r="G16" s="95"/>
      <c r="H16" s="95"/>
      <c r="I16" s="95">
        <f t="shared" si="0"/>
        <v>0</v>
      </c>
      <c r="J16" s="95">
        <f t="shared" si="1"/>
        <v>0</v>
      </c>
      <c r="K16" s="308"/>
      <c r="L16" s="94" t="s">
        <v>21</v>
      </c>
      <c r="M16" s="96" t="s">
        <v>18</v>
      </c>
      <c r="N16" s="94">
        <v>26</v>
      </c>
      <c r="O16" s="94" t="s">
        <v>19</v>
      </c>
      <c r="P16" s="94">
        <v>75</v>
      </c>
      <c r="Q16" s="33"/>
      <c r="R16" s="33"/>
    </row>
    <row r="17" spans="1:18" ht="45" hidden="1">
      <c r="A17" s="92" t="s">
        <v>743</v>
      </c>
      <c r="B17" s="93" t="s">
        <v>394</v>
      </c>
      <c r="C17" s="94" t="s">
        <v>17</v>
      </c>
      <c r="D17" s="97">
        <v>252</v>
      </c>
      <c r="E17" s="95"/>
      <c r="F17" s="95"/>
      <c r="G17" s="95"/>
      <c r="H17" s="95"/>
      <c r="I17" s="95">
        <f t="shared" si="0"/>
        <v>0</v>
      </c>
      <c r="J17" s="95">
        <f t="shared" si="1"/>
        <v>0</v>
      </c>
      <c r="K17" s="308"/>
      <c r="L17" s="94" t="s">
        <v>22</v>
      </c>
      <c r="M17" s="96" t="s">
        <v>18</v>
      </c>
      <c r="N17" s="94">
        <v>17</v>
      </c>
      <c r="O17" s="94" t="s">
        <v>19</v>
      </c>
      <c r="P17" s="94">
        <v>75</v>
      </c>
      <c r="Q17" s="33"/>
      <c r="R17" s="33"/>
    </row>
    <row r="18" spans="1:18" ht="15.75" hidden="1" customHeight="1">
      <c r="A18" s="100" t="s">
        <v>744</v>
      </c>
      <c r="B18" s="304" t="s">
        <v>397</v>
      </c>
      <c r="C18" s="304"/>
      <c r="D18" s="304"/>
      <c r="E18" s="304"/>
      <c r="F18" s="304"/>
      <c r="G18" s="304"/>
      <c r="H18" s="304"/>
      <c r="I18" s="304"/>
      <c r="J18" s="304"/>
      <c r="K18" s="304"/>
      <c r="L18" s="304"/>
      <c r="M18" s="304"/>
      <c r="N18" s="304"/>
      <c r="O18" s="304"/>
      <c r="P18" s="304"/>
      <c r="Q18" s="33"/>
      <c r="R18" s="33"/>
    </row>
    <row r="19" spans="1:18" ht="47.25" hidden="1" customHeight="1">
      <c r="A19" s="92" t="s">
        <v>745</v>
      </c>
      <c r="B19" s="93" t="s">
        <v>398</v>
      </c>
      <c r="C19" s="94" t="s">
        <v>17</v>
      </c>
      <c r="D19" s="275">
        <v>2700</v>
      </c>
      <c r="E19" s="95"/>
      <c r="F19" s="95"/>
      <c r="G19" s="95"/>
      <c r="H19" s="95"/>
      <c r="I19" s="95">
        <f>H19*0.1</f>
        <v>0</v>
      </c>
      <c r="J19" s="95">
        <f>H19+I19</f>
        <v>0</v>
      </c>
      <c r="K19" s="308" t="s">
        <v>400</v>
      </c>
      <c r="L19" s="94">
        <v>1</v>
      </c>
      <c r="M19" s="94" t="s">
        <v>18</v>
      </c>
      <c r="N19" s="94">
        <v>48</v>
      </c>
      <c r="O19" s="94" t="s">
        <v>19</v>
      </c>
      <c r="P19" s="94">
        <v>90</v>
      </c>
      <c r="Q19" s="33"/>
      <c r="R19" s="33"/>
    </row>
    <row r="20" spans="1:18" ht="45" hidden="1">
      <c r="A20" s="92" t="s">
        <v>746</v>
      </c>
      <c r="B20" s="93" t="s">
        <v>398</v>
      </c>
      <c r="C20" s="94" t="s">
        <v>17</v>
      </c>
      <c r="D20" s="275">
        <v>4536</v>
      </c>
      <c r="E20" s="95"/>
      <c r="F20" s="95"/>
      <c r="G20" s="95"/>
      <c r="H20" s="95"/>
      <c r="I20" s="95">
        <f t="shared" ref="I20:I39" si="2">H20*0.1</f>
        <v>0</v>
      </c>
      <c r="J20" s="95">
        <f t="shared" ref="J20:J39" si="3">H20+I20</f>
        <v>0</v>
      </c>
      <c r="K20" s="308"/>
      <c r="L20" s="94">
        <v>0</v>
      </c>
      <c r="M20" s="94" t="s">
        <v>18</v>
      </c>
      <c r="N20" s="94">
        <v>48</v>
      </c>
      <c r="O20" s="94" t="s">
        <v>19</v>
      </c>
      <c r="P20" s="94">
        <v>90</v>
      </c>
      <c r="Q20" s="33"/>
      <c r="R20" s="33"/>
    </row>
    <row r="21" spans="1:18" ht="45" hidden="1">
      <c r="A21" s="92" t="s">
        <v>747</v>
      </c>
      <c r="B21" s="93" t="s">
        <v>398</v>
      </c>
      <c r="C21" s="94" t="s">
        <v>17</v>
      </c>
      <c r="D21" s="275">
        <v>2376</v>
      </c>
      <c r="E21" s="95"/>
      <c r="F21" s="95"/>
      <c r="G21" s="95"/>
      <c r="H21" s="95"/>
      <c r="I21" s="95">
        <f t="shared" si="2"/>
        <v>0</v>
      </c>
      <c r="J21" s="95">
        <f t="shared" si="3"/>
        <v>0</v>
      </c>
      <c r="K21" s="308"/>
      <c r="L21" s="94">
        <v>0</v>
      </c>
      <c r="M21" s="94" t="s">
        <v>18</v>
      </c>
      <c r="N21" s="94">
        <v>30</v>
      </c>
      <c r="O21" s="94" t="s">
        <v>19</v>
      </c>
      <c r="P21" s="94">
        <v>75</v>
      </c>
      <c r="Q21" s="33"/>
      <c r="R21" s="33"/>
    </row>
    <row r="22" spans="1:18" ht="45" hidden="1">
      <c r="A22" s="92" t="s">
        <v>748</v>
      </c>
      <c r="B22" s="93" t="s">
        <v>398</v>
      </c>
      <c r="C22" s="94" t="s">
        <v>17</v>
      </c>
      <c r="D22" s="275">
        <v>2952</v>
      </c>
      <c r="E22" s="95"/>
      <c r="F22" s="95"/>
      <c r="G22" s="95"/>
      <c r="H22" s="95"/>
      <c r="I22" s="95">
        <f t="shared" si="2"/>
        <v>0</v>
      </c>
      <c r="J22" s="95">
        <f t="shared" si="3"/>
        <v>0</v>
      </c>
      <c r="K22" s="308"/>
      <c r="L22" s="94" t="s">
        <v>20</v>
      </c>
      <c r="M22" s="94" t="s">
        <v>18</v>
      </c>
      <c r="N22" s="94">
        <v>26</v>
      </c>
      <c r="O22" s="94" t="s">
        <v>19</v>
      </c>
      <c r="P22" s="94">
        <v>75</v>
      </c>
      <c r="Q22" s="33"/>
      <c r="R22" s="33"/>
    </row>
    <row r="23" spans="1:18" ht="45" hidden="1">
      <c r="A23" s="92" t="s">
        <v>749</v>
      </c>
      <c r="B23" s="93" t="s">
        <v>398</v>
      </c>
      <c r="C23" s="94" t="s">
        <v>17</v>
      </c>
      <c r="D23" s="275">
        <v>3204</v>
      </c>
      <c r="E23" s="95"/>
      <c r="F23" s="95"/>
      <c r="G23" s="95"/>
      <c r="H23" s="95"/>
      <c r="I23" s="95">
        <f t="shared" si="2"/>
        <v>0</v>
      </c>
      <c r="J23" s="95">
        <f t="shared" si="3"/>
        <v>0</v>
      </c>
      <c r="K23" s="308"/>
      <c r="L23" s="94" t="s">
        <v>20</v>
      </c>
      <c r="M23" s="94" t="s">
        <v>18</v>
      </c>
      <c r="N23" s="94">
        <v>37</v>
      </c>
      <c r="O23" s="94" t="s">
        <v>23</v>
      </c>
      <c r="P23" s="269">
        <v>75</v>
      </c>
      <c r="Q23" s="33"/>
      <c r="R23" s="33"/>
    </row>
    <row r="24" spans="1:18" ht="45" hidden="1">
      <c r="A24" s="92" t="s">
        <v>750</v>
      </c>
      <c r="B24" s="93" t="s">
        <v>398</v>
      </c>
      <c r="C24" s="94" t="s">
        <v>17</v>
      </c>
      <c r="D24" s="275">
        <v>1008</v>
      </c>
      <c r="E24" s="95"/>
      <c r="F24" s="95"/>
      <c r="G24" s="95"/>
      <c r="H24" s="95"/>
      <c r="I24" s="95">
        <f t="shared" si="2"/>
        <v>0</v>
      </c>
      <c r="J24" s="95">
        <f t="shared" si="3"/>
        <v>0</v>
      </c>
      <c r="K24" s="308"/>
      <c r="L24" s="94" t="s">
        <v>20</v>
      </c>
      <c r="M24" s="94" t="s">
        <v>18</v>
      </c>
      <c r="N24" s="94">
        <v>48</v>
      </c>
      <c r="O24" s="94" t="s">
        <v>19</v>
      </c>
      <c r="P24" s="94">
        <v>75</v>
      </c>
      <c r="Q24" s="33"/>
      <c r="R24" s="33"/>
    </row>
    <row r="25" spans="1:18" ht="45" hidden="1">
      <c r="A25" s="92" t="s">
        <v>751</v>
      </c>
      <c r="B25" s="93" t="s">
        <v>398</v>
      </c>
      <c r="C25" s="94" t="s">
        <v>17</v>
      </c>
      <c r="D25" s="275">
        <v>252</v>
      </c>
      <c r="E25" s="95"/>
      <c r="F25" s="95"/>
      <c r="G25" s="95"/>
      <c r="H25" s="95"/>
      <c r="I25" s="95">
        <f t="shared" si="2"/>
        <v>0</v>
      </c>
      <c r="J25" s="95">
        <f t="shared" si="3"/>
        <v>0</v>
      </c>
      <c r="K25" s="308"/>
      <c r="L25" s="94" t="s">
        <v>21</v>
      </c>
      <c r="M25" s="94" t="s">
        <v>18</v>
      </c>
      <c r="N25" s="94">
        <v>19</v>
      </c>
      <c r="O25" s="94" t="s">
        <v>19</v>
      </c>
      <c r="P25" s="94">
        <v>75</v>
      </c>
      <c r="Q25" s="33"/>
      <c r="R25" s="33"/>
    </row>
    <row r="26" spans="1:18" ht="45" hidden="1">
      <c r="A26" s="92" t="s">
        <v>752</v>
      </c>
      <c r="B26" s="93" t="s">
        <v>398</v>
      </c>
      <c r="C26" s="94" t="s">
        <v>17</v>
      </c>
      <c r="D26" s="275">
        <v>3888</v>
      </c>
      <c r="E26" s="95"/>
      <c r="F26" s="95"/>
      <c r="G26" s="95"/>
      <c r="H26" s="95"/>
      <c r="I26" s="95">
        <f t="shared" si="2"/>
        <v>0</v>
      </c>
      <c r="J26" s="95">
        <f t="shared" si="3"/>
        <v>0</v>
      </c>
      <c r="K26" s="308"/>
      <c r="L26" s="94" t="s">
        <v>21</v>
      </c>
      <c r="M26" s="94" t="s">
        <v>18</v>
      </c>
      <c r="N26" s="94">
        <v>26</v>
      </c>
      <c r="O26" s="94" t="s">
        <v>19</v>
      </c>
      <c r="P26" s="94">
        <v>75</v>
      </c>
      <c r="Q26" s="33"/>
      <c r="R26" s="33"/>
    </row>
    <row r="27" spans="1:18" ht="45" hidden="1">
      <c r="A27" s="92" t="s">
        <v>753</v>
      </c>
      <c r="B27" s="93" t="s">
        <v>398</v>
      </c>
      <c r="C27" s="94" t="s">
        <v>17</v>
      </c>
      <c r="D27" s="275">
        <v>360</v>
      </c>
      <c r="E27" s="95"/>
      <c r="F27" s="95"/>
      <c r="G27" s="95"/>
      <c r="H27" s="95"/>
      <c r="I27" s="95">
        <f t="shared" si="2"/>
        <v>0</v>
      </c>
      <c r="J27" s="95">
        <f t="shared" si="3"/>
        <v>0</v>
      </c>
      <c r="K27" s="308"/>
      <c r="L27" s="94" t="s">
        <v>20</v>
      </c>
      <c r="M27" s="94" t="s">
        <v>18</v>
      </c>
      <c r="N27" s="269">
        <v>60</v>
      </c>
      <c r="O27" s="94" t="s">
        <v>19</v>
      </c>
      <c r="P27" s="94">
        <v>75</v>
      </c>
      <c r="Q27" s="33"/>
      <c r="R27" s="33"/>
    </row>
    <row r="28" spans="1:18" ht="45" hidden="1">
      <c r="A28" s="92" t="s">
        <v>754</v>
      </c>
      <c r="B28" s="93" t="s">
        <v>398</v>
      </c>
      <c r="C28" s="94" t="s">
        <v>17</v>
      </c>
      <c r="D28" s="275">
        <v>684</v>
      </c>
      <c r="E28" s="95"/>
      <c r="F28" s="95"/>
      <c r="G28" s="95"/>
      <c r="H28" s="95"/>
      <c r="I28" s="95">
        <f t="shared" si="2"/>
        <v>0</v>
      </c>
      <c r="J28" s="95">
        <f t="shared" si="3"/>
        <v>0</v>
      </c>
      <c r="K28" s="308"/>
      <c r="L28" s="94" t="s">
        <v>22</v>
      </c>
      <c r="M28" s="94" t="s">
        <v>18</v>
      </c>
      <c r="N28" s="94">
        <v>19</v>
      </c>
      <c r="O28" s="94" t="s">
        <v>19</v>
      </c>
      <c r="P28" s="94">
        <v>75</v>
      </c>
      <c r="Q28" s="33"/>
      <c r="R28" s="33"/>
    </row>
    <row r="29" spans="1:18" ht="45" hidden="1">
      <c r="A29" s="92" t="s">
        <v>755</v>
      </c>
      <c r="B29" s="93" t="s">
        <v>398</v>
      </c>
      <c r="C29" s="94" t="s">
        <v>17</v>
      </c>
      <c r="D29" s="275">
        <v>108</v>
      </c>
      <c r="E29" s="95"/>
      <c r="F29" s="95"/>
      <c r="G29" s="95"/>
      <c r="H29" s="95"/>
      <c r="I29" s="95">
        <f t="shared" si="2"/>
        <v>0</v>
      </c>
      <c r="J29" s="95">
        <f t="shared" si="3"/>
        <v>0</v>
      </c>
      <c r="K29" s="308"/>
      <c r="L29" s="94" t="s">
        <v>22</v>
      </c>
      <c r="M29" s="94" t="s">
        <v>24</v>
      </c>
      <c r="N29" s="94">
        <v>17</v>
      </c>
      <c r="O29" s="94" t="s">
        <v>23</v>
      </c>
      <c r="P29" s="94">
        <v>75</v>
      </c>
      <c r="Q29" s="33"/>
      <c r="R29" s="33"/>
    </row>
    <row r="30" spans="1:18" ht="45" hidden="1">
      <c r="A30" s="92" t="s">
        <v>756</v>
      </c>
      <c r="B30" s="93" t="s">
        <v>398</v>
      </c>
      <c r="C30" s="94" t="s">
        <v>17</v>
      </c>
      <c r="D30" s="275">
        <v>936</v>
      </c>
      <c r="E30" s="95"/>
      <c r="F30" s="95"/>
      <c r="G30" s="95"/>
      <c r="H30" s="95"/>
      <c r="I30" s="95">
        <f t="shared" si="2"/>
        <v>0</v>
      </c>
      <c r="J30" s="95">
        <f t="shared" si="3"/>
        <v>0</v>
      </c>
      <c r="K30" s="308"/>
      <c r="L30" s="94">
        <v>1</v>
      </c>
      <c r="M30" s="94"/>
      <c r="N30" s="94"/>
      <c r="O30" s="94"/>
      <c r="P30" s="94" t="s">
        <v>25</v>
      </c>
      <c r="Q30" s="33"/>
      <c r="R30" s="33"/>
    </row>
    <row r="31" spans="1:18" ht="45" hidden="1">
      <c r="A31" s="92" t="s">
        <v>757</v>
      </c>
      <c r="B31" s="93" t="s">
        <v>398</v>
      </c>
      <c r="C31" s="94" t="s">
        <v>17</v>
      </c>
      <c r="D31" s="275">
        <v>360</v>
      </c>
      <c r="E31" s="95"/>
      <c r="F31" s="95"/>
      <c r="G31" s="95"/>
      <c r="H31" s="95"/>
      <c r="I31" s="95">
        <f t="shared" si="2"/>
        <v>0</v>
      </c>
      <c r="J31" s="95">
        <f t="shared" si="3"/>
        <v>0</v>
      </c>
      <c r="K31" s="308"/>
      <c r="L31" s="94">
        <v>0</v>
      </c>
      <c r="M31" s="94"/>
      <c r="N31" s="94"/>
      <c r="O31" s="94"/>
      <c r="P31" s="94" t="s">
        <v>25</v>
      </c>
      <c r="Q31" s="33"/>
      <c r="R31" s="33"/>
    </row>
    <row r="32" spans="1:18" ht="45" hidden="1">
      <c r="A32" s="92" t="s">
        <v>758</v>
      </c>
      <c r="B32" s="93" t="s">
        <v>398</v>
      </c>
      <c r="C32" s="94" t="s">
        <v>17</v>
      </c>
      <c r="D32" s="275">
        <v>1320</v>
      </c>
      <c r="E32" s="95"/>
      <c r="F32" s="95"/>
      <c r="G32" s="95"/>
      <c r="H32" s="95"/>
      <c r="I32" s="95">
        <f t="shared" si="2"/>
        <v>0</v>
      </c>
      <c r="J32" s="95">
        <f t="shared" si="3"/>
        <v>0</v>
      </c>
      <c r="K32" s="308"/>
      <c r="L32" s="94" t="s">
        <v>20</v>
      </c>
      <c r="M32" s="94"/>
      <c r="N32" s="94"/>
      <c r="O32" s="94"/>
      <c r="P32" s="94" t="s">
        <v>25</v>
      </c>
      <c r="Q32" s="33"/>
      <c r="R32" s="33"/>
    </row>
    <row r="33" spans="1:18" ht="45" hidden="1">
      <c r="A33" s="92" t="s">
        <v>759</v>
      </c>
      <c r="B33" s="93" t="s">
        <v>398</v>
      </c>
      <c r="C33" s="94" t="s">
        <v>17</v>
      </c>
      <c r="D33" s="275">
        <v>3360</v>
      </c>
      <c r="E33" s="95"/>
      <c r="F33" s="95"/>
      <c r="G33" s="95"/>
      <c r="H33" s="95"/>
      <c r="I33" s="95">
        <f t="shared" si="2"/>
        <v>0</v>
      </c>
      <c r="J33" s="95">
        <f t="shared" si="3"/>
        <v>0</v>
      </c>
      <c r="K33" s="308"/>
      <c r="L33" s="94" t="s">
        <v>21</v>
      </c>
      <c r="M33" s="94"/>
      <c r="N33" s="94"/>
      <c r="O33" s="94"/>
      <c r="P33" s="94" t="s">
        <v>25</v>
      </c>
      <c r="Q33" s="33"/>
      <c r="R33" s="33"/>
    </row>
    <row r="34" spans="1:18" ht="45" hidden="1">
      <c r="A34" s="92" t="s">
        <v>760</v>
      </c>
      <c r="B34" s="93" t="s">
        <v>398</v>
      </c>
      <c r="C34" s="94" t="s">
        <v>17</v>
      </c>
      <c r="D34" s="275">
        <v>180</v>
      </c>
      <c r="E34" s="95"/>
      <c r="F34" s="95"/>
      <c r="G34" s="95"/>
      <c r="H34" s="95"/>
      <c r="I34" s="95">
        <f t="shared" si="2"/>
        <v>0</v>
      </c>
      <c r="J34" s="95">
        <f t="shared" si="3"/>
        <v>0</v>
      </c>
      <c r="K34" s="308"/>
      <c r="L34" s="94" t="s">
        <v>22</v>
      </c>
      <c r="M34" s="94"/>
      <c r="N34" s="94"/>
      <c r="O34" s="94"/>
      <c r="P34" s="94" t="s">
        <v>26</v>
      </c>
      <c r="Q34" s="33"/>
      <c r="R34" s="33"/>
    </row>
    <row r="35" spans="1:18" ht="45" hidden="1">
      <c r="A35" s="92" t="s">
        <v>761</v>
      </c>
      <c r="B35" s="93" t="s">
        <v>398</v>
      </c>
      <c r="C35" s="94" t="s">
        <v>17</v>
      </c>
      <c r="D35" s="275">
        <v>3528</v>
      </c>
      <c r="E35" s="95"/>
      <c r="F35" s="95"/>
      <c r="G35" s="95"/>
      <c r="H35" s="95"/>
      <c r="I35" s="95">
        <f t="shared" si="2"/>
        <v>0</v>
      </c>
      <c r="J35" s="95">
        <f t="shared" si="3"/>
        <v>0</v>
      </c>
      <c r="K35" s="308"/>
      <c r="L35" s="94" t="s">
        <v>20</v>
      </c>
      <c r="M35" s="94" t="s">
        <v>18</v>
      </c>
      <c r="N35" s="94">
        <v>37</v>
      </c>
      <c r="O35" s="94" t="s">
        <v>19</v>
      </c>
      <c r="P35" s="94">
        <v>90</v>
      </c>
      <c r="Q35" s="33"/>
      <c r="R35" s="33"/>
    </row>
    <row r="36" spans="1:18" ht="45" hidden="1">
      <c r="A36" s="92" t="s">
        <v>762</v>
      </c>
      <c r="B36" s="93" t="s">
        <v>398</v>
      </c>
      <c r="C36" s="94" t="s">
        <v>17</v>
      </c>
      <c r="D36" s="275">
        <v>216</v>
      </c>
      <c r="E36" s="95"/>
      <c r="F36" s="95"/>
      <c r="G36" s="95"/>
      <c r="H36" s="95"/>
      <c r="I36" s="95">
        <f t="shared" si="2"/>
        <v>0</v>
      </c>
      <c r="J36" s="95">
        <f t="shared" si="3"/>
        <v>0</v>
      </c>
      <c r="K36" s="308"/>
      <c r="L36" s="94" t="s">
        <v>20</v>
      </c>
      <c r="M36" s="94" t="s">
        <v>27</v>
      </c>
      <c r="N36" s="269">
        <v>35</v>
      </c>
      <c r="O36" s="94" t="s">
        <v>19</v>
      </c>
      <c r="P36" s="94">
        <v>70</v>
      </c>
      <c r="Q36" s="33"/>
      <c r="R36" s="33"/>
    </row>
    <row r="37" spans="1:18" ht="45" hidden="1">
      <c r="A37" s="92" t="s">
        <v>763</v>
      </c>
      <c r="B37" s="93" t="s">
        <v>398</v>
      </c>
      <c r="C37" s="94" t="s">
        <v>17</v>
      </c>
      <c r="D37" s="275">
        <v>468</v>
      </c>
      <c r="E37" s="95"/>
      <c r="F37" s="95"/>
      <c r="G37" s="95"/>
      <c r="H37" s="95"/>
      <c r="I37" s="95">
        <f t="shared" si="2"/>
        <v>0</v>
      </c>
      <c r="J37" s="95">
        <f t="shared" si="3"/>
        <v>0</v>
      </c>
      <c r="K37" s="308"/>
      <c r="L37" s="94" t="s">
        <v>20</v>
      </c>
      <c r="M37" s="94" t="s">
        <v>27</v>
      </c>
      <c r="N37" s="94">
        <v>27</v>
      </c>
      <c r="O37" s="94" t="s">
        <v>19</v>
      </c>
      <c r="P37" s="94">
        <v>70</v>
      </c>
      <c r="Q37" s="33"/>
      <c r="R37" s="33"/>
    </row>
    <row r="38" spans="1:18" ht="45" hidden="1">
      <c r="A38" s="92" t="s">
        <v>764</v>
      </c>
      <c r="B38" s="93" t="s">
        <v>398</v>
      </c>
      <c r="C38" s="94" t="s">
        <v>17</v>
      </c>
      <c r="D38" s="275">
        <v>216</v>
      </c>
      <c r="E38" s="95"/>
      <c r="F38" s="95"/>
      <c r="G38" s="95"/>
      <c r="H38" s="95"/>
      <c r="I38" s="95">
        <f t="shared" si="2"/>
        <v>0</v>
      </c>
      <c r="J38" s="95">
        <f t="shared" si="3"/>
        <v>0</v>
      </c>
      <c r="K38" s="308"/>
      <c r="L38" s="94">
        <v>1</v>
      </c>
      <c r="M38" s="94" t="s">
        <v>18</v>
      </c>
      <c r="N38" s="94">
        <v>35</v>
      </c>
      <c r="O38" s="94" t="s">
        <v>19</v>
      </c>
      <c r="P38" s="94">
        <v>75</v>
      </c>
      <c r="Q38" s="33"/>
      <c r="R38" s="33"/>
    </row>
    <row r="39" spans="1:18" ht="45" hidden="1">
      <c r="A39" s="92" t="s">
        <v>765</v>
      </c>
      <c r="B39" s="93" t="s">
        <v>398</v>
      </c>
      <c r="C39" s="94" t="s">
        <v>17</v>
      </c>
      <c r="D39" s="273">
        <v>504</v>
      </c>
      <c r="E39" s="95"/>
      <c r="F39" s="95"/>
      <c r="G39" s="95"/>
      <c r="H39" s="95"/>
      <c r="I39" s="95">
        <f t="shared" si="2"/>
        <v>0</v>
      </c>
      <c r="J39" s="95">
        <f t="shared" si="3"/>
        <v>0</v>
      </c>
      <c r="K39" s="308"/>
      <c r="L39" s="94" t="s">
        <v>28</v>
      </c>
      <c r="M39" s="94" t="s">
        <v>24</v>
      </c>
      <c r="N39" s="94">
        <v>18</v>
      </c>
      <c r="O39" s="94" t="s">
        <v>23</v>
      </c>
      <c r="P39" s="269">
        <v>45</v>
      </c>
      <c r="Q39" s="33"/>
      <c r="R39" s="33"/>
    </row>
    <row r="40" spans="1:18" hidden="1">
      <c r="A40" s="38" t="s">
        <v>399</v>
      </c>
      <c r="B40" s="351" t="s">
        <v>397</v>
      </c>
      <c r="C40" s="351"/>
      <c r="D40" s="351"/>
      <c r="E40" s="351"/>
      <c r="F40" s="351"/>
      <c r="G40" s="351"/>
      <c r="H40" s="351"/>
      <c r="I40" s="351"/>
      <c r="J40" s="351"/>
      <c r="K40" s="351"/>
      <c r="L40" s="351"/>
      <c r="M40" s="351"/>
      <c r="N40" s="351"/>
      <c r="O40" s="351"/>
      <c r="P40" s="351"/>
      <c r="Q40" s="351"/>
      <c r="R40" s="351"/>
    </row>
    <row r="41" spans="1:18" ht="45" hidden="1" customHeight="1">
      <c r="A41" s="39" t="s">
        <v>29</v>
      </c>
      <c r="B41" s="272" t="s">
        <v>398</v>
      </c>
      <c r="C41" s="40" t="s">
        <v>17</v>
      </c>
      <c r="D41" s="41">
        <v>120</v>
      </c>
      <c r="E41" s="40"/>
      <c r="F41" s="40"/>
      <c r="G41" s="40"/>
      <c r="H41" s="40"/>
      <c r="I41" s="40">
        <f>H41*0.1</f>
        <v>0</v>
      </c>
      <c r="J41" s="40">
        <f>H41+I41</f>
        <v>0</v>
      </c>
      <c r="K41" s="350" t="s">
        <v>401</v>
      </c>
      <c r="L41" s="42" t="s">
        <v>30</v>
      </c>
      <c r="M41" s="42" t="s">
        <v>24</v>
      </c>
      <c r="N41" s="43">
        <v>13</v>
      </c>
      <c r="O41" s="42" t="s">
        <v>19</v>
      </c>
      <c r="P41" s="42">
        <v>45</v>
      </c>
      <c r="Q41" s="42"/>
      <c r="R41" s="42"/>
    </row>
    <row r="42" spans="1:18" ht="45" hidden="1">
      <c r="A42" s="39" t="s">
        <v>31</v>
      </c>
      <c r="B42" s="272" t="s">
        <v>398</v>
      </c>
      <c r="C42" s="40" t="s">
        <v>17</v>
      </c>
      <c r="D42" s="41">
        <v>144</v>
      </c>
      <c r="E42" s="40"/>
      <c r="F42" s="40"/>
      <c r="G42" s="40"/>
      <c r="H42" s="40"/>
      <c r="I42" s="40">
        <f>H42*0.1</f>
        <v>0</v>
      </c>
      <c r="J42" s="40">
        <f>H42+I42</f>
        <v>0</v>
      </c>
      <c r="K42" s="350"/>
      <c r="L42" s="42" t="s">
        <v>22</v>
      </c>
      <c r="M42" s="42" t="s">
        <v>24</v>
      </c>
      <c r="N42" s="43">
        <v>17</v>
      </c>
      <c r="O42" s="42" t="s">
        <v>23</v>
      </c>
      <c r="P42" s="42">
        <v>45</v>
      </c>
      <c r="Q42" s="42"/>
      <c r="R42" s="42"/>
    </row>
    <row r="43" spans="1:18" ht="15" hidden="1" customHeight="1">
      <c r="A43" s="309" t="s">
        <v>406</v>
      </c>
      <c r="B43" s="309"/>
      <c r="C43" s="309"/>
      <c r="D43" s="309"/>
      <c r="E43" s="309"/>
      <c r="F43" s="309"/>
      <c r="G43" s="102">
        <f t="shared" ref="G43:H43" si="4">SUM(G11:G17)+SUM(G19:G39)+SUM(G41:G42)</f>
        <v>0</v>
      </c>
      <c r="H43" s="102">
        <f t="shared" si="4"/>
        <v>0</v>
      </c>
      <c r="I43" s="102">
        <f>SUM(I11:I17)+SUM(I19:I39)+SUM(I41:I42)</f>
        <v>0</v>
      </c>
      <c r="J43" s="102">
        <f>SUM(J11:J17)+SUM(J19:J39)+SUM(J41:J42)</f>
        <v>0</v>
      </c>
      <c r="K43" s="306"/>
      <c r="L43" s="306"/>
      <c r="M43" s="306"/>
      <c r="N43" s="306"/>
      <c r="O43" s="306"/>
      <c r="P43" s="306"/>
      <c r="Q43" s="306"/>
      <c r="R43" s="306"/>
    </row>
    <row r="44" spans="1:18" ht="60" hidden="1">
      <c r="A44" s="103" t="s">
        <v>32</v>
      </c>
      <c r="B44" s="282" t="s">
        <v>398</v>
      </c>
      <c r="C44" s="275" t="s">
        <v>17</v>
      </c>
      <c r="D44" s="105">
        <v>480</v>
      </c>
      <c r="E44" s="95"/>
      <c r="F44" s="95"/>
      <c r="G44" s="95"/>
      <c r="H44" s="95"/>
      <c r="I44" s="95">
        <f>H44*0.1</f>
        <v>0</v>
      </c>
      <c r="J44" s="95">
        <f>H44+I44</f>
        <v>0</v>
      </c>
      <c r="K44" s="266" t="s">
        <v>402</v>
      </c>
      <c r="L44" s="94">
        <v>1</v>
      </c>
      <c r="M44" s="94" t="s">
        <v>18</v>
      </c>
      <c r="N44" s="94">
        <v>76</v>
      </c>
      <c r="O44" s="94" t="s">
        <v>403</v>
      </c>
      <c r="P44" s="94">
        <v>75</v>
      </c>
      <c r="Q44" s="91"/>
      <c r="R44" s="33"/>
    </row>
    <row r="45" spans="1:18" ht="17.25" hidden="1" customHeight="1">
      <c r="A45" s="90" t="s">
        <v>33</v>
      </c>
      <c r="B45" s="321" t="s">
        <v>404</v>
      </c>
      <c r="C45" s="321"/>
      <c r="D45" s="321"/>
      <c r="E45" s="321"/>
      <c r="F45" s="321"/>
      <c r="G45" s="321"/>
      <c r="H45" s="321"/>
      <c r="I45" s="321"/>
      <c r="J45" s="321"/>
      <c r="K45" s="321"/>
      <c r="L45" s="321"/>
      <c r="M45" s="321"/>
      <c r="N45" s="321"/>
      <c r="O45" s="321"/>
      <c r="P45" s="321"/>
      <c r="Q45" s="321"/>
      <c r="R45" s="321"/>
    </row>
    <row r="46" spans="1:18" ht="47.25" hidden="1" customHeight="1">
      <c r="A46" s="59" t="s">
        <v>766</v>
      </c>
      <c r="B46" s="265" t="s">
        <v>405</v>
      </c>
      <c r="C46" s="269" t="s">
        <v>17</v>
      </c>
      <c r="D46" s="105">
        <v>420</v>
      </c>
      <c r="E46" s="107"/>
      <c r="F46" s="107"/>
      <c r="G46" s="107"/>
      <c r="H46" s="107"/>
      <c r="I46" s="107">
        <f>H46*0.1</f>
        <v>0</v>
      </c>
      <c r="J46" s="107">
        <f>H46+I46</f>
        <v>0</v>
      </c>
      <c r="K46" s="298" t="s">
        <v>1096</v>
      </c>
      <c r="L46" s="269">
        <v>0</v>
      </c>
      <c r="M46" s="269" t="s">
        <v>18</v>
      </c>
      <c r="N46" s="269">
        <v>37</v>
      </c>
      <c r="O46" s="269" t="s">
        <v>19</v>
      </c>
      <c r="P46" s="269">
        <v>30</v>
      </c>
      <c r="Q46" s="33"/>
      <c r="R46" s="33"/>
    </row>
    <row r="47" spans="1:18" ht="45" hidden="1">
      <c r="A47" s="92" t="s">
        <v>767</v>
      </c>
      <c r="B47" s="265" t="s">
        <v>405</v>
      </c>
      <c r="C47" s="269" t="s">
        <v>17</v>
      </c>
      <c r="D47" s="105">
        <v>564</v>
      </c>
      <c r="E47" s="107"/>
      <c r="F47" s="107"/>
      <c r="G47" s="107"/>
      <c r="H47" s="107"/>
      <c r="I47" s="107">
        <f t="shared" ref="I47:I49" si="5">H47*0.1</f>
        <v>0</v>
      </c>
      <c r="J47" s="107">
        <f t="shared" ref="J47:J49" si="6">H47+I47</f>
        <v>0</v>
      </c>
      <c r="K47" s="298"/>
      <c r="L47" s="269">
        <v>0</v>
      </c>
      <c r="M47" s="269" t="s">
        <v>18</v>
      </c>
      <c r="N47" s="269">
        <v>37</v>
      </c>
      <c r="O47" s="269" t="s">
        <v>19</v>
      </c>
      <c r="P47" s="269">
        <v>15</v>
      </c>
      <c r="Q47" s="33"/>
      <c r="R47" s="33"/>
    </row>
    <row r="48" spans="1:18" ht="45" hidden="1">
      <c r="A48" s="59" t="s">
        <v>768</v>
      </c>
      <c r="B48" s="265" t="s">
        <v>405</v>
      </c>
      <c r="C48" s="269" t="s">
        <v>17</v>
      </c>
      <c r="D48" s="105">
        <v>60</v>
      </c>
      <c r="E48" s="107"/>
      <c r="F48" s="107"/>
      <c r="G48" s="107"/>
      <c r="H48" s="107"/>
      <c r="I48" s="107">
        <f t="shared" si="5"/>
        <v>0</v>
      </c>
      <c r="J48" s="107">
        <f t="shared" si="6"/>
        <v>0</v>
      </c>
      <c r="K48" s="298"/>
      <c r="L48" s="269">
        <v>0</v>
      </c>
      <c r="M48" s="269" t="s">
        <v>18</v>
      </c>
      <c r="N48" s="269">
        <v>37</v>
      </c>
      <c r="O48" s="269" t="s">
        <v>19</v>
      </c>
      <c r="P48" s="269">
        <v>45</v>
      </c>
      <c r="Q48" s="33"/>
      <c r="R48" s="33"/>
    </row>
    <row r="49" spans="1:18" ht="45" hidden="1">
      <c r="A49" s="92" t="s">
        <v>769</v>
      </c>
      <c r="B49" s="265" t="s">
        <v>405</v>
      </c>
      <c r="C49" s="269" t="s">
        <v>17</v>
      </c>
      <c r="D49" s="105">
        <v>12</v>
      </c>
      <c r="E49" s="107"/>
      <c r="F49" s="107"/>
      <c r="G49" s="107"/>
      <c r="H49" s="107"/>
      <c r="I49" s="107">
        <f t="shared" si="5"/>
        <v>0</v>
      </c>
      <c r="J49" s="107">
        <f t="shared" si="6"/>
        <v>0</v>
      </c>
      <c r="K49" s="298"/>
      <c r="L49" s="269" t="s">
        <v>20</v>
      </c>
      <c r="M49" s="108" t="s">
        <v>18</v>
      </c>
      <c r="N49" s="269">
        <v>37</v>
      </c>
      <c r="O49" s="269" t="s">
        <v>19</v>
      </c>
      <c r="P49" s="269">
        <v>45</v>
      </c>
      <c r="Q49" s="33"/>
      <c r="R49" s="33"/>
    </row>
    <row r="50" spans="1:18" ht="15" hidden="1" customHeight="1">
      <c r="A50" s="309" t="s">
        <v>407</v>
      </c>
      <c r="B50" s="309"/>
      <c r="C50" s="309"/>
      <c r="D50" s="309"/>
      <c r="E50" s="309"/>
      <c r="F50" s="309"/>
      <c r="G50" s="102">
        <f t="shared" ref="G50:H50" si="7">SUM(G46:G49)</f>
        <v>0</v>
      </c>
      <c r="H50" s="102">
        <f t="shared" si="7"/>
        <v>0</v>
      </c>
      <c r="I50" s="102">
        <f>SUM(I46:I49)</f>
        <v>0</v>
      </c>
      <c r="J50" s="102">
        <f>SUM(J46:J49)</f>
        <v>0</v>
      </c>
      <c r="K50" s="306"/>
      <c r="L50" s="306"/>
      <c r="M50" s="306"/>
      <c r="N50" s="306"/>
      <c r="O50" s="306"/>
      <c r="P50" s="306"/>
      <c r="Q50" s="306"/>
      <c r="R50" s="306"/>
    </row>
    <row r="51" spans="1:18" ht="17.25" hidden="1" customHeight="1">
      <c r="A51" s="109" t="s">
        <v>34</v>
      </c>
      <c r="B51" s="315" t="s">
        <v>410</v>
      </c>
      <c r="C51" s="315"/>
      <c r="D51" s="315"/>
      <c r="E51" s="315"/>
      <c r="F51" s="315"/>
      <c r="G51" s="315"/>
      <c r="H51" s="315"/>
      <c r="I51" s="315"/>
      <c r="J51" s="315"/>
      <c r="K51" s="315"/>
      <c r="L51" s="315"/>
      <c r="M51" s="315"/>
      <c r="N51" s="315"/>
      <c r="O51" s="315"/>
      <c r="P51" s="315"/>
      <c r="Q51" s="91"/>
      <c r="R51" s="33"/>
    </row>
    <row r="52" spans="1:18" ht="67.5" hidden="1" customHeight="1">
      <c r="A52" s="110" t="s">
        <v>413</v>
      </c>
      <c r="B52" s="265" t="s">
        <v>411</v>
      </c>
      <c r="C52" s="269" t="s">
        <v>17</v>
      </c>
      <c r="D52" s="111">
        <v>504</v>
      </c>
      <c r="E52" s="107"/>
      <c r="F52" s="107"/>
      <c r="G52" s="107"/>
      <c r="H52" s="107"/>
      <c r="I52" s="107">
        <f>H52*0.1</f>
        <v>0</v>
      </c>
      <c r="J52" s="107">
        <f>H52+I52</f>
        <v>0</v>
      </c>
      <c r="K52" s="112" t="s">
        <v>409</v>
      </c>
      <c r="L52" s="113">
        <v>0</v>
      </c>
      <c r="M52" s="269" t="s">
        <v>18</v>
      </c>
      <c r="N52" s="269">
        <v>48</v>
      </c>
      <c r="O52" s="269" t="s">
        <v>19</v>
      </c>
      <c r="P52" s="269">
        <v>150</v>
      </c>
      <c r="Q52" s="112"/>
      <c r="R52" s="112"/>
    </row>
    <row r="53" spans="1:18" ht="60" hidden="1">
      <c r="A53" s="110" t="s">
        <v>414</v>
      </c>
      <c r="B53" s="265" t="s">
        <v>411</v>
      </c>
      <c r="C53" s="269" t="s">
        <v>17</v>
      </c>
      <c r="D53" s="111">
        <v>324</v>
      </c>
      <c r="E53" s="107"/>
      <c r="F53" s="107"/>
      <c r="G53" s="107"/>
      <c r="H53" s="107"/>
      <c r="I53" s="107">
        <f t="shared" ref="I53:I61" si="8">H53*0.1</f>
        <v>0</v>
      </c>
      <c r="J53" s="107">
        <f t="shared" ref="J53:J61" si="9">H53+I53</f>
        <v>0</v>
      </c>
      <c r="K53" s="267" t="s">
        <v>409</v>
      </c>
      <c r="L53" s="269">
        <v>1</v>
      </c>
      <c r="M53" s="269" t="s">
        <v>18</v>
      </c>
      <c r="N53" s="269">
        <v>65</v>
      </c>
      <c r="O53" s="269" t="s">
        <v>19</v>
      </c>
      <c r="P53" s="269">
        <v>150</v>
      </c>
      <c r="Q53" s="33"/>
      <c r="R53" s="33"/>
    </row>
    <row r="54" spans="1:18" ht="60" hidden="1">
      <c r="A54" s="110" t="s">
        <v>415</v>
      </c>
      <c r="B54" s="265" t="s">
        <v>411</v>
      </c>
      <c r="C54" s="269" t="s">
        <v>17</v>
      </c>
      <c r="D54" s="111">
        <v>828</v>
      </c>
      <c r="E54" s="107"/>
      <c r="F54" s="107"/>
      <c r="G54" s="107"/>
      <c r="H54" s="107"/>
      <c r="I54" s="107">
        <f t="shared" si="8"/>
        <v>0</v>
      </c>
      <c r="J54" s="107">
        <f t="shared" si="9"/>
        <v>0</v>
      </c>
      <c r="K54" s="267" t="s">
        <v>409</v>
      </c>
      <c r="L54" s="269">
        <v>1</v>
      </c>
      <c r="M54" s="269" t="s">
        <v>18</v>
      </c>
      <c r="N54" s="269">
        <v>48</v>
      </c>
      <c r="O54" s="269" t="s">
        <v>19</v>
      </c>
      <c r="P54" s="269">
        <v>150</v>
      </c>
      <c r="Q54" s="33"/>
      <c r="R54" s="33"/>
    </row>
    <row r="55" spans="1:18" ht="45" hidden="1">
      <c r="A55" s="110" t="s">
        <v>416</v>
      </c>
      <c r="B55" s="265" t="s">
        <v>411</v>
      </c>
      <c r="C55" s="269" t="s">
        <v>17</v>
      </c>
      <c r="D55" s="111">
        <v>288</v>
      </c>
      <c r="E55" s="107"/>
      <c r="F55" s="107"/>
      <c r="G55" s="107"/>
      <c r="H55" s="107"/>
      <c r="I55" s="107">
        <f t="shared" si="8"/>
        <v>0</v>
      </c>
      <c r="J55" s="107">
        <f t="shared" si="9"/>
        <v>0</v>
      </c>
      <c r="K55" s="267" t="s">
        <v>408</v>
      </c>
      <c r="L55" s="269">
        <v>1</v>
      </c>
      <c r="M55" s="269" t="s">
        <v>18</v>
      </c>
      <c r="N55" s="269">
        <v>65</v>
      </c>
      <c r="O55" s="269" t="s">
        <v>19</v>
      </c>
      <c r="P55" s="269">
        <v>100</v>
      </c>
      <c r="Q55" s="33"/>
      <c r="R55" s="33"/>
    </row>
    <row r="56" spans="1:18" ht="45" hidden="1">
      <c r="A56" s="110" t="s">
        <v>417</v>
      </c>
      <c r="B56" s="265" t="s">
        <v>411</v>
      </c>
      <c r="C56" s="269" t="s">
        <v>17</v>
      </c>
      <c r="D56" s="111">
        <v>756</v>
      </c>
      <c r="E56" s="107"/>
      <c r="F56" s="107"/>
      <c r="G56" s="107"/>
      <c r="H56" s="107"/>
      <c r="I56" s="107">
        <f t="shared" si="8"/>
        <v>0</v>
      </c>
      <c r="J56" s="107">
        <f t="shared" si="9"/>
        <v>0</v>
      </c>
      <c r="K56" s="267" t="s">
        <v>408</v>
      </c>
      <c r="L56" s="269" t="s">
        <v>20</v>
      </c>
      <c r="M56" s="269" t="s">
        <v>18</v>
      </c>
      <c r="N56" s="269">
        <v>26</v>
      </c>
      <c r="O56" s="269" t="s">
        <v>19</v>
      </c>
      <c r="P56" s="269">
        <v>75</v>
      </c>
      <c r="Q56" s="33"/>
      <c r="R56" s="33"/>
    </row>
    <row r="57" spans="1:18" ht="45" hidden="1">
      <c r="A57" s="110" t="s">
        <v>418</v>
      </c>
      <c r="B57" s="265" t="s">
        <v>411</v>
      </c>
      <c r="C57" s="269" t="s">
        <v>17</v>
      </c>
      <c r="D57" s="111">
        <v>180</v>
      </c>
      <c r="E57" s="107"/>
      <c r="F57" s="107"/>
      <c r="G57" s="107"/>
      <c r="H57" s="107"/>
      <c r="I57" s="107">
        <f t="shared" si="8"/>
        <v>0</v>
      </c>
      <c r="J57" s="107">
        <f t="shared" si="9"/>
        <v>0</v>
      </c>
      <c r="K57" s="267" t="s">
        <v>408</v>
      </c>
      <c r="L57" s="269" t="s">
        <v>21</v>
      </c>
      <c r="M57" s="269" t="s">
        <v>18</v>
      </c>
      <c r="N57" s="269">
        <v>26</v>
      </c>
      <c r="O57" s="269" t="s">
        <v>19</v>
      </c>
      <c r="P57" s="269">
        <v>75</v>
      </c>
      <c r="Q57" s="33"/>
      <c r="R57" s="33"/>
    </row>
    <row r="58" spans="1:18" ht="45" hidden="1">
      <c r="A58" s="110" t="s">
        <v>419</v>
      </c>
      <c r="B58" s="265" t="s">
        <v>411</v>
      </c>
      <c r="C58" s="269" t="s">
        <v>17</v>
      </c>
      <c r="D58" s="111">
        <v>108</v>
      </c>
      <c r="E58" s="107"/>
      <c r="F58" s="107"/>
      <c r="G58" s="107"/>
      <c r="H58" s="107"/>
      <c r="I58" s="107">
        <f t="shared" si="8"/>
        <v>0</v>
      </c>
      <c r="J58" s="107">
        <f t="shared" si="9"/>
        <v>0</v>
      </c>
      <c r="K58" s="267" t="s">
        <v>408</v>
      </c>
      <c r="L58" s="269" t="s">
        <v>22</v>
      </c>
      <c r="M58" s="269" t="s">
        <v>18</v>
      </c>
      <c r="N58" s="269">
        <v>20</v>
      </c>
      <c r="O58" s="269" t="s">
        <v>19</v>
      </c>
      <c r="P58" s="269">
        <v>75</v>
      </c>
      <c r="Q58" s="33"/>
      <c r="R58" s="33"/>
    </row>
    <row r="59" spans="1:18" ht="45" hidden="1">
      <c r="A59" s="110" t="s">
        <v>420</v>
      </c>
      <c r="B59" s="265" t="s">
        <v>411</v>
      </c>
      <c r="C59" s="269" t="s">
        <v>17</v>
      </c>
      <c r="D59" s="111">
        <v>252</v>
      </c>
      <c r="E59" s="107"/>
      <c r="F59" s="107"/>
      <c r="G59" s="107"/>
      <c r="H59" s="107"/>
      <c r="I59" s="107">
        <f t="shared" si="8"/>
        <v>0</v>
      </c>
      <c r="J59" s="107">
        <f t="shared" si="9"/>
        <v>0</v>
      </c>
      <c r="K59" s="267" t="s">
        <v>408</v>
      </c>
      <c r="L59" s="269">
        <v>0</v>
      </c>
      <c r="M59" s="269" t="s">
        <v>18</v>
      </c>
      <c r="N59" s="269">
        <v>30</v>
      </c>
      <c r="O59" s="269" t="s">
        <v>19</v>
      </c>
      <c r="P59" s="269">
        <v>75</v>
      </c>
      <c r="Q59" s="33"/>
      <c r="R59" s="33"/>
    </row>
    <row r="60" spans="1:18" ht="45" hidden="1">
      <c r="A60" s="110" t="s">
        <v>421</v>
      </c>
      <c r="B60" s="265" t="s">
        <v>411</v>
      </c>
      <c r="C60" s="269" t="s">
        <v>17</v>
      </c>
      <c r="D60" s="111">
        <v>36</v>
      </c>
      <c r="E60" s="107"/>
      <c r="F60" s="107"/>
      <c r="G60" s="107"/>
      <c r="H60" s="107"/>
      <c r="I60" s="107">
        <f t="shared" si="8"/>
        <v>0</v>
      </c>
      <c r="J60" s="107">
        <f t="shared" si="9"/>
        <v>0</v>
      </c>
      <c r="K60" s="267" t="s">
        <v>408</v>
      </c>
      <c r="L60" s="269" t="s">
        <v>21</v>
      </c>
      <c r="M60" s="269" t="s">
        <v>35</v>
      </c>
      <c r="N60" s="269">
        <v>26</v>
      </c>
      <c r="O60" s="269" t="s">
        <v>19</v>
      </c>
      <c r="P60" s="269">
        <v>90</v>
      </c>
      <c r="Q60" s="33"/>
      <c r="R60" s="33"/>
    </row>
    <row r="61" spans="1:18" ht="45" hidden="1">
      <c r="A61" s="110" t="s">
        <v>422</v>
      </c>
      <c r="B61" s="265" t="s">
        <v>411</v>
      </c>
      <c r="C61" s="269" t="s">
        <v>17</v>
      </c>
      <c r="D61" s="105">
        <v>72</v>
      </c>
      <c r="E61" s="107"/>
      <c r="F61" s="107"/>
      <c r="G61" s="107"/>
      <c r="H61" s="107"/>
      <c r="I61" s="107">
        <f t="shared" si="8"/>
        <v>0</v>
      </c>
      <c r="J61" s="107">
        <f t="shared" si="9"/>
        <v>0</v>
      </c>
      <c r="K61" s="267" t="s">
        <v>408</v>
      </c>
      <c r="L61" s="269" t="s">
        <v>22</v>
      </c>
      <c r="M61" s="269" t="s">
        <v>35</v>
      </c>
      <c r="N61" s="269">
        <v>26</v>
      </c>
      <c r="O61" s="269" t="s">
        <v>19</v>
      </c>
      <c r="P61" s="269">
        <v>90</v>
      </c>
      <c r="Q61" s="33"/>
      <c r="R61" s="33"/>
    </row>
    <row r="62" spans="1:18" ht="15" hidden="1" customHeight="1">
      <c r="A62" s="309" t="s">
        <v>412</v>
      </c>
      <c r="B62" s="309"/>
      <c r="C62" s="309"/>
      <c r="D62" s="309"/>
      <c r="E62" s="309"/>
      <c r="F62" s="309"/>
      <c r="G62" s="102">
        <f t="shared" ref="G62:H62" si="10">SUM(G52:G61)</f>
        <v>0</v>
      </c>
      <c r="H62" s="102">
        <f t="shared" si="10"/>
        <v>0</v>
      </c>
      <c r="I62" s="102">
        <f>SUM(I52:I61)</f>
        <v>0</v>
      </c>
      <c r="J62" s="102">
        <f>SUM(J52:J61)</f>
        <v>0</v>
      </c>
      <c r="K62" s="306"/>
      <c r="L62" s="306"/>
      <c r="M62" s="306"/>
      <c r="N62" s="306"/>
      <c r="O62" s="306"/>
      <c r="P62" s="306"/>
      <c r="Q62" s="306"/>
      <c r="R62" s="306"/>
    </row>
    <row r="63" spans="1:18" ht="47.25" hidden="1" customHeight="1">
      <c r="A63" s="90" t="s">
        <v>36</v>
      </c>
      <c r="B63" s="114" t="s">
        <v>423</v>
      </c>
      <c r="C63" s="273" t="s">
        <v>17</v>
      </c>
      <c r="D63" s="105">
        <v>36</v>
      </c>
      <c r="E63" s="107"/>
      <c r="F63" s="107"/>
      <c r="G63" s="107"/>
      <c r="H63" s="107"/>
      <c r="I63" s="107">
        <f>H63*0.1</f>
        <v>0</v>
      </c>
      <c r="J63" s="107">
        <f>H63+I63</f>
        <v>0</v>
      </c>
      <c r="K63" s="267" t="s">
        <v>424</v>
      </c>
      <c r="L63" s="269" t="s">
        <v>22</v>
      </c>
      <c r="M63" s="269" t="s">
        <v>18</v>
      </c>
      <c r="N63" s="269">
        <v>17</v>
      </c>
      <c r="O63" s="269" t="s">
        <v>19</v>
      </c>
      <c r="P63" s="269">
        <v>70</v>
      </c>
      <c r="Q63" s="91"/>
      <c r="R63" s="33"/>
    </row>
    <row r="64" spans="1:18" ht="15.75" hidden="1">
      <c r="A64" s="316" t="s">
        <v>37</v>
      </c>
      <c r="B64" s="316"/>
      <c r="C64" s="316"/>
      <c r="D64" s="316"/>
      <c r="E64" s="316"/>
      <c r="F64" s="316"/>
      <c r="G64" s="316"/>
      <c r="H64" s="316"/>
      <c r="I64" s="316"/>
      <c r="J64" s="316"/>
      <c r="K64" s="316"/>
      <c r="L64" s="316"/>
      <c r="M64" s="316"/>
      <c r="N64" s="316"/>
      <c r="O64" s="316"/>
      <c r="P64" s="316"/>
      <c r="Q64" s="33"/>
      <c r="R64" s="33"/>
    </row>
    <row r="65" spans="1:18" ht="16.5" hidden="1" customHeight="1">
      <c r="A65" s="100" t="s">
        <v>38</v>
      </c>
      <c r="B65" s="315" t="s">
        <v>426</v>
      </c>
      <c r="C65" s="315"/>
      <c r="D65" s="315"/>
      <c r="E65" s="315"/>
      <c r="F65" s="315"/>
      <c r="G65" s="315"/>
      <c r="H65" s="315"/>
      <c r="I65" s="315"/>
      <c r="J65" s="315"/>
      <c r="K65" s="315"/>
      <c r="L65" s="315"/>
      <c r="M65" s="315"/>
      <c r="N65" s="315"/>
      <c r="O65" s="315"/>
      <c r="P65" s="315"/>
      <c r="Q65" s="91"/>
      <c r="R65" s="33"/>
    </row>
    <row r="66" spans="1:18" ht="32.25" hidden="1" customHeight="1">
      <c r="A66" s="115" t="s">
        <v>770</v>
      </c>
      <c r="B66" s="93" t="s">
        <v>427</v>
      </c>
      <c r="C66" s="94" t="s">
        <v>17</v>
      </c>
      <c r="D66" s="275">
        <v>4200</v>
      </c>
      <c r="E66" s="95"/>
      <c r="F66" s="95"/>
      <c r="G66" s="95"/>
      <c r="H66" s="95"/>
      <c r="I66" s="95">
        <f>H66*0.1</f>
        <v>0</v>
      </c>
      <c r="J66" s="95">
        <f>H66+I66</f>
        <v>0</v>
      </c>
      <c r="K66" s="308" t="s">
        <v>425</v>
      </c>
      <c r="L66" s="94" t="s">
        <v>20</v>
      </c>
      <c r="M66" s="116" t="s">
        <v>24</v>
      </c>
      <c r="N66" s="94">
        <v>39</v>
      </c>
      <c r="O66" s="94" t="s">
        <v>39</v>
      </c>
      <c r="P66" s="94">
        <v>75</v>
      </c>
      <c r="Q66" s="33"/>
      <c r="R66" s="33"/>
    </row>
    <row r="67" spans="1:18" ht="30" hidden="1">
      <c r="A67" s="115" t="s">
        <v>771</v>
      </c>
      <c r="B67" s="93" t="s">
        <v>427</v>
      </c>
      <c r="C67" s="94" t="s">
        <v>17</v>
      </c>
      <c r="D67" s="275">
        <v>4200</v>
      </c>
      <c r="E67" s="95"/>
      <c r="F67" s="95"/>
      <c r="G67" s="95"/>
      <c r="H67" s="95"/>
      <c r="I67" s="95">
        <f t="shared" ref="I67:I70" si="11">H67*0.1</f>
        <v>0</v>
      </c>
      <c r="J67" s="95">
        <f t="shared" ref="J67:J70" si="12">H67+I67</f>
        <v>0</v>
      </c>
      <c r="K67" s="308"/>
      <c r="L67" s="94" t="s">
        <v>20</v>
      </c>
      <c r="M67" s="116" t="s">
        <v>24</v>
      </c>
      <c r="N67" s="94">
        <v>30</v>
      </c>
      <c r="O67" s="94" t="s">
        <v>39</v>
      </c>
      <c r="P67" s="94">
        <v>75</v>
      </c>
      <c r="Q67" s="33"/>
      <c r="R67" s="33"/>
    </row>
    <row r="68" spans="1:18" ht="31.5" hidden="1" customHeight="1">
      <c r="A68" s="115" t="s">
        <v>772</v>
      </c>
      <c r="B68" s="93" t="s">
        <v>427</v>
      </c>
      <c r="C68" s="94" t="s">
        <v>17</v>
      </c>
      <c r="D68" s="275">
        <v>3960</v>
      </c>
      <c r="E68" s="95"/>
      <c r="F68" s="95"/>
      <c r="G68" s="95"/>
      <c r="H68" s="95"/>
      <c r="I68" s="95">
        <f t="shared" si="11"/>
        <v>0</v>
      </c>
      <c r="J68" s="95">
        <f t="shared" si="12"/>
        <v>0</v>
      </c>
      <c r="K68" s="308"/>
      <c r="L68" s="94" t="s">
        <v>21</v>
      </c>
      <c r="M68" s="116" t="s">
        <v>24</v>
      </c>
      <c r="N68" s="94">
        <v>19</v>
      </c>
      <c r="O68" s="94" t="s">
        <v>39</v>
      </c>
      <c r="P68" s="94">
        <v>75</v>
      </c>
      <c r="Q68" s="33"/>
      <c r="R68" s="33"/>
    </row>
    <row r="69" spans="1:18" ht="30" hidden="1">
      <c r="A69" s="115" t="s">
        <v>773</v>
      </c>
      <c r="B69" s="93" t="s">
        <v>427</v>
      </c>
      <c r="C69" s="94" t="s">
        <v>17</v>
      </c>
      <c r="D69" s="111">
        <v>1440</v>
      </c>
      <c r="E69" s="95"/>
      <c r="F69" s="95"/>
      <c r="G69" s="95"/>
      <c r="H69" s="95"/>
      <c r="I69" s="95">
        <f t="shared" si="11"/>
        <v>0</v>
      </c>
      <c r="J69" s="95">
        <f t="shared" si="12"/>
        <v>0</v>
      </c>
      <c r="K69" s="308"/>
      <c r="L69" s="94" t="s">
        <v>22</v>
      </c>
      <c r="M69" s="116" t="s">
        <v>24</v>
      </c>
      <c r="N69" s="94">
        <v>19</v>
      </c>
      <c r="O69" s="94" t="s">
        <v>39</v>
      </c>
      <c r="P69" s="94">
        <v>75</v>
      </c>
      <c r="Q69" s="33"/>
      <c r="R69" s="33"/>
    </row>
    <row r="70" spans="1:18" ht="30.75" hidden="1" customHeight="1">
      <c r="A70" s="117" t="s">
        <v>774</v>
      </c>
      <c r="B70" s="265" t="s">
        <v>427</v>
      </c>
      <c r="C70" s="269" t="s">
        <v>17</v>
      </c>
      <c r="D70" s="105">
        <v>180</v>
      </c>
      <c r="E70" s="107"/>
      <c r="F70" s="107"/>
      <c r="G70" s="107"/>
      <c r="H70" s="107"/>
      <c r="I70" s="95">
        <f t="shared" si="11"/>
        <v>0</v>
      </c>
      <c r="J70" s="95">
        <f t="shared" si="12"/>
        <v>0</v>
      </c>
      <c r="K70" s="308"/>
      <c r="L70" s="269" t="s">
        <v>28</v>
      </c>
      <c r="M70" s="108" t="s">
        <v>24</v>
      </c>
      <c r="N70" s="269">
        <v>19</v>
      </c>
      <c r="O70" s="269" t="s">
        <v>39</v>
      </c>
      <c r="P70" s="269">
        <v>75</v>
      </c>
      <c r="Q70" s="33"/>
      <c r="R70" s="33"/>
    </row>
    <row r="71" spans="1:18" ht="15" hidden="1" customHeight="1">
      <c r="A71" s="317" t="s">
        <v>428</v>
      </c>
      <c r="B71" s="317"/>
      <c r="C71" s="317"/>
      <c r="D71" s="317"/>
      <c r="E71" s="317"/>
      <c r="F71" s="317"/>
      <c r="G71" s="118">
        <f t="shared" ref="G71:I71" si="13">SUM(G66:G70)</f>
        <v>0</v>
      </c>
      <c r="H71" s="118">
        <f t="shared" si="13"/>
        <v>0</v>
      </c>
      <c r="I71" s="118">
        <f t="shared" si="13"/>
        <v>0</v>
      </c>
      <c r="J71" s="118">
        <f>SUM(J66:J70)</f>
        <v>0</v>
      </c>
      <c r="K71" s="357"/>
      <c r="L71" s="357"/>
      <c r="M71" s="357"/>
      <c r="N71" s="357"/>
      <c r="O71" s="357"/>
      <c r="P71" s="357"/>
      <c r="Q71" s="357"/>
      <c r="R71" s="357"/>
    </row>
    <row r="72" spans="1:18" ht="15.75" hidden="1" customHeight="1">
      <c r="A72" s="119" t="s">
        <v>40</v>
      </c>
      <c r="B72" s="318" t="s">
        <v>426</v>
      </c>
      <c r="C72" s="318"/>
      <c r="D72" s="318"/>
      <c r="E72" s="318"/>
      <c r="F72" s="318"/>
      <c r="G72" s="318"/>
      <c r="H72" s="318"/>
      <c r="I72" s="318"/>
      <c r="J72" s="318"/>
      <c r="K72" s="318"/>
      <c r="L72" s="318"/>
      <c r="M72" s="318"/>
      <c r="N72" s="318"/>
      <c r="O72" s="318"/>
      <c r="P72" s="318"/>
      <c r="Q72" s="91"/>
      <c r="R72" s="33"/>
    </row>
    <row r="73" spans="1:18" ht="30" hidden="1">
      <c r="A73" s="115" t="s">
        <v>775</v>
      </c>
      <c r="B73" s="93" t="s">
        <v>427</v>
      </c>
      <c r="C73" s="94" t="s">
        <v>17</v>
      </c>
      <c r="D73" s="111">
        <v>540</v>
      </c>
      <c r="E73" s="95"/>
      <c r="F73" s="95"/>
      <c r="G73" s="95"/>
      <c r="H73" s="95"/>
      <c r="I73" s="95">
        <f>H73*0.1</f>
        <v>0</v>
      </c>
      <c r="J73" s="95">
        <f>H73+I73</f>
        <v>0</v>
      </c>
      <c r="K73" s="308" t="s">
        <v>429</v>
      </c>
      <c r="L73" s="94">
        <v>1</v>
      </c>
      <c r="M73" s="116" t="s">
        <v>18</v>
      </c>
      <c r="N73" s="94">
        <v>37</v>
      </c>
      <c r="O73" s="94" t="s">
        <v>19</v>
      </c>
      <c r="P73" s="94">
        <v>75</v>
      </c>
      <c r="Q73" s="33"/>
      <c r="R73" s="33"/>
    </row>
    <row r="74" spans="1:18" ht="31.5" hidden="1" customHeight="1">
      <c r="A74" s="115" t="s">
        <v>776</v>
      </c>
      <c r="B74" s="93" t="s">
        <v>427</v>
      </c>
      <c r="C74" s="94" t="s">
        <v>17</v>
      </c>
      <c r="D74" s="105">
        <v>192</v>
      </c>
      <c r="E74" s="95"/>
      <c r="F74" s="95"/>
      <c r="G74" s="95"/>
      <c r="H74" s="95"/>
      <c r="I74" s="95">
        <f t="shared" ref="I74:I84" si="14">H74*0.1</f>
        <v>0</v>
      </c>
      <c r="J74" s="95">
        <f t="shared" ref="J74:J84" si="15">H74+I74</f>
        <v>0</v>
      </c>
      <c r="K74" s="308"/>
      <c r="L74" s="94">
        <v>2</v>
      </c>
      <c r="M74" s="94" t="s">
        <v>18</v>
      </c>
      <c r="N74" s="94" t="s">
        <v>41</v>
      </c>
      <c r="O74" s="94" t="s">
        <v>19</v>
      </c>
      <c r="P74" s="94">
        <v>75</v>
      </c>
      <c r="Q74" s="33"/>
      <c r="R74" s="33"/>
    </row>
    <row r="75" spans="1:18" ht="30" hidden="1">
      <c r="A75" s="115" t="s">
        <v>777</v>
      </c>
      <c r="B75" s="93" t="s">
        <v>427</v>
      </c>
      <c r="C75" s="94" t="s">
        <v>17</v>
      </c>
      <c r="D75" s="111">
        <v>828</v>
      </c>
      <c r="E75" s="95"/>
      <c r="F75" s="95"/>
      <c r="G75" s="95"/>
      <c r="H75" s="95"/>
      <c r="I75" s="95">
        <f t="shared" si="14"/>
        <v>0</v>
      </c>
      <c r="J75" s="95">
        <f t="shared" si="15"/>
        <v>0</v>
      </c>
      <c r="K75" s="308"/>
      <c r="L75" s="94" t="s">
        <v>20</v>
      </c>
      <c r="M75" s="116" t="s">
        <v>18</v>
      </c>
      <c r="N75" s="94">
        <v>26</v>
      </c>
      <c r="O75" s="94" t="s">
        <v>19</v>
      </c>
      <c r="P75" s="94">
        <v>75</v>
      </c>
      <c r="Q75" s="33"/>
      <c r="R75" s="33"/>
    </row>
    <row r="76" spans="1:18" ht="30" hidden="1">
      <c r="A76" s="115" t="s">
        <v>778</v>
      </c>
      <c r="B76" s="93" t="s">
        <v>427</v>
      </c>
      <c r="C76" s="94" t="s">
        <v>17</v>
      </c>
      <c r="D76" s="111">
        <v>288</v>
      </c>
      <c r="E76" s="95"/>
      <c r="F76" s="95"/>
      <c r="G76" s="95"/>
      <c r="H76" s="95"/>
      <c r="I76" s="95">
        <f t="shared" si="14"/>
        <v>0</v>
      </c>
      <c r="J76" s="95">
        <f t="shared" si="15"/>
        <v>0</v>
      </c>
      <c r="K76" s="308"/>
      <c r="L76" s="94" t="s">
        <v>21</v>
      </c>
      <c r="M76" s="116" t="s">
        <v>18</v>
      </c>
      <c r="N76" s="94">
        <v>26</v>
      </c>
      <c r="O76" s="94" t="s">
        <v>19</v>
      </c>
      <c r="P76" s="94">
        <v>75</v>
      </c>
      <c r="Q76" s="33"/>
      <c r="R76" s="33"/>
    </row>
    <row r="77" spans="1:18" ht="30" hidden="1">
      <c r="A77" s="115" t="s">
        <v>779</v>
      </c>
      <c r="B77" s="93" t="s">
        <v>427</v>
      </c>
      <c r="C77" s="94" t="s">
        <v>17</v>
      </c>
      <c r="D77" s="111">
        <v>1068</v>
      </c>
      <c r="E77" s="95"/>
      <c r="F77" s="95"/>
      <c r="G77" s="95"/>
      <c r="H77" s="95"/>
      <c r="I77" s="95">
        <f t="shared" si="14"/>
        <v>0</v>
      </c>
      <c r="J77" s="95">
        <f t="shared" si="15"/>
        <v>0</v>
      </c>
      <c r="K77" s="308"/>
      <c r="L77" s="94">
        <v>2</v>
      </c>
      <c r="M77" s="94"/>
      <c r="N77" s="94"/>
      <c r="O77" s="94"/>
      <c r="P77" s="94" t="s">
        <v>42</v>
      </c>
      <c r="Q77" s="33"/>
      <c r="R77" s="33"/>
    </row>
    <row r="78" spans="1:18" ht="30" hidden="1">
      <c r="A78" s="115" t="s">
        <v>780</v>
      </c>
      <c r="B78" s="93" t="s">
        <v>427</v>
      </c>
      <c r="C78" s="94" t="s">
        <v>17</v>
      </c>
      <c r="D78" s="111">
        <v>648</v>
      </c>
      <c r="E78" s="95"/>
      <c r="F78" s="95"/>
      <c r="G78" s="95"/>
      <c r="H78" s="95"/>
      <c r="I78" s="95">
        <f t="shared" si="14"/>
        <v>0</v>
      </c>
      <c r="J78" s="95">
        <f t="shared" si="15"/>
        <v>0</v>
      </c>
      <c r="K78" s="308"/>
      <c r="L78" s="94" t="s">
        <v>20</v>
      </c>
      <c r="M78" s="94"/>
      <c r="N78" s="94"/>
      <c r="O78" s="94"/>
      <c r="P78" s="94" t="s">
        <v>42</v>
      </c>
      <c r="Q78" s="33"/>
      <c r="R78" s="33"/>
    </row>
    <row r="79" spans="1:18" ht="30" hidden="1">
      <c r="A79" s="115" t="s">
        <v>781</v>
      </c>
      <c r="B79" s="93" t="s">
        <v>427</v>
      </c>
      <c r="C79" s="94" t="s">
        <v>17</v>
      </c>
      <c r="D79" s="111">
        <v>792</v>
      </c>
      <c r="E79" s="95"/>
      <c r="F79" s="95"/>
      <c r="G79" s="95"/>
      <c r="H79" s="95"/>
      <c r="I79" s="95">
        <f t="shared" si="14"/>
        <v>0</v>
      </c>
      <c r="J79" s="95">
        <f t="shared" si="15"/>
        <v>0</v>
      </c>
      <c r="K79" s="308"/>
      <c r="L79" s="94" t="s">
        <v>21</v>
      </c>
      <c r="M79" s="94"/>
      <c r="N79" s="94"/>
      <c r="O79" s="94"/>
      <c r="P79" s="94" t="s">
        <v>42</v>
      </c>
      <c r="Q79" s="33"/>
      <c r="R79" s="33"/>
    </row>
    <row r="80" spans="1:18" ht="30" hidden="1">
      <c r="A80" s="115" t="s">
        <v>782</v>
      </c>
      <c r="B80" s="93" t="s">
        <v>427</v>
      </c>
      <c r="C80" s="94" t="s">
        <v>17</v>
      </c>
      <c r="D80" s="111">
        <v>72</v>
      </c>
      <c r="E80" s="95"/>
      <c r="F80" s="95"/>
      <c r="G80" s="95"/>
      <c r="H80" s="95"/>
      <c r="I80" s="95">
        <f t="shared" si="14"/>
        <v>0</v>
      </c>
      <c r="J80" s="95">
        <f t="shared" si="15"/>
        <v>0</v>
      </c>
      <c r="K80" s="308"/>
      <c r="L80" s="94" t="s">
        <v>22</v>
      </c>
      <c r="M80" s="116" t="s">
        <v>18</v>
      </c>
      <c r="N80" s="94">
        <v>16</v>
      </c>
      <c r="O80" s="94" t="s">
        <v>19</v>
      </c>
      <c r="P80" s="94">
        <v>75</v>
      </c>
      <c r="Q80" s="33"/>
      <c r="R80" s="33"/>
    </row>
    <row r="81" spans="1:18" ht="30" hidden="1">
      <c r="A81" s="115" t="s">
        <v>783</v>
      </c>
      <c r="B81" s="93" t="s">
        <v>427</v>
      </c>
      <c r="C81" s="94" t="s">
        <v>17</v>
      </c>
      <c r="D81" s="111">
        <v>216</v>
      </c>
      <c r="E81" s="95"/>
      <c r="F81" s="95"/>
      <c r="G81" s="95"/>
      <c r="H81" s="95"/>
      <c r="I81" s="95">
        <f t="shared" si="14"/>
        <v>0</v>
      </c>
      <c r="J81" s="95">
        <f t="shared" si="15"/>
        <v>0</v>
      </c>
      <c r="K81" s="308"/>
      <c r="L81" s="94" t="s">
        <v>21</v>
      </c>
      <c r="M81" s="116" t="s">
        <v>18</v>
      </c>
      <c r="N81" s="94">
        <v>16</v>
      </c>
      <c r="O81" s="94" t="s">
        <v>19</v>
      </c>
      <c r="P81" s="94">
        <v>75</v>
      </c>
      <c r="Q81" s="33"/>
      <c r="R81" s="33"/>
    </row>
    <row r="82" spans="1:18" ht="30" hidden="1">
      <c r="A82" s="115" t="s">
        <v>784</v>
      </c>
      <c r="B82" s="93" t="s">
        <v>427</v>
      </c>
      <c r="C82" s="94" t="s">
        <v>17</v>
      </c>
      <c r="D82" s="111">
        <v>1752</v>
      </c>
      <c r="E82" s="95"/>
      <c r="F82" s="95"/>
      <c r="G82" s="95"/>
      <c r="H82" s="95"/>
      <c r="I82" s="95">
        <f t="shared" si="14"/>
        <v>0</v>
      </c>
      <c r="J82" s="95">
        <f t="shared" si="15"/>
        <v>0</v>
      </c>
      <c r="K82" s="308"/>
      <c r="L82" s="94" t="s">
        <v>28</v>
      </c>
      <c r="M82" s="116" t="s">
        <v>18</v>
      </c>
      <c r="N82" s="94">
        <v>16</v>
      </c>
      <c r="O82" s="94" t="s">
        <v>19</v>
      </c>
      <c r="P82" s="94">
        <v>75</v>
      </c>
      <c r="Q82" s="33"/>
      <c r="R82" s="33"/>
    </row>
    <row r="83" spans="1:18" ht="30" hidden="1">
      <c r="A83" s="115" t="s">
        <v>785</v>
      </c>
      <c r="B83" s="93" t="s">
        <v>427</v>
      </c>
      <c r="C83" s="94" t="s">
        <v>17</v>
      </c>
      <c r="D83" s="111">
        <v>48</v>
      </c>
      <c r="E83" s="95"/>
      <c r="F83" s="95"/>
      <c r="G83" s="95"/>
      <c r="H83" s="95"/>
      <c r="I83" s="95">
        <f t="shared" si="14"/>
        <v>0</v>
      </c>
      <c r="J83" s="95">
        <f t="shared" si="15"/>
        <v>0</v>
      </c>
      <c r="K83" s="308"/>
      <c r="L83" s="94">
        <v>0</v>
      </c>
      <c r="M83" s="116" t="s">
        <v>18</v>
      </c>
      <c r="N83" s="94">
        <v>37</v>
      </c>
      <c r="O83" s="94" t="s">
        <v>19</v>
      </c>
      <c r="P83" s="94">
        <v>75</v>
      </c>
      <c r="Q83" s="33"/>
      <c r="R83" s="33"/>
    </row>
    <row r="84" spans="1:18" ht="30.75" hidden="1" customHeight="1">
      <c r="A84" s="115" t="s">
        <v>786</v>
      </c>
      <c r="B84" s="93" t="s">
        <v>427</v>
      </c>
      <c r="C84" s="94" t="s">
        <v>17</v>
      </c>
      <c r="D84" s="111">
        <v>720</v>
      </c>
      <c r="E84" s="95"/>
      <c r="F84" s="95"/>
      <c r="G84" s="95"/>
      <c r="H84" s="95"/>
      <c r="I84" s="95">
        <f t="shared" si="14"/>
        <v>0</v>
      </c>
      <c r="J84" s="95">
        <f t="shared" si="15"/>
        <v>0</v>
      </c>
      <c r="K84" s="308"/>
      <c r="L84" s="94">
        <v>2</v>
      </c>
      <c r="M84" s="116" t="s">
        <v>18</v>
      </c>
      <c r="N84" s="94">
        <v>45</v>
      </c>
      <c r="O84" s="94" t="s">
        <v>39</v>
      </c>
      <c r="P84" s="94">
        <v>75</v>
      </c>
      <c r="Q84" s="33"/>
      <c r="R84" s="33"/>
    </row>
    <row r="85" spans="1:18" ht="15.75" hidden="1" customHeight="1">
      <c r="A85" s="309" t="s">
        <v>430</v>
      </c>
      <c r="B85" s="309"/>
      <c r="C85" s="309"/>
      <c r="D85" s="309"/>
      <c r="E85" s="309"/>
      <c r="F85" s="309"/>
      <c r="G85" s="102">
        <f t="shared" ref="G85:I85" si="16">SUM(G73:G84)</f>
        <v>0</v>
      </c>
      <c r="H85" s="102">
        <f t="shared" si="16"/>
        <v>0</v>
      </c>
      <c r="I85" s="102">
        <f t="shared" si="16"/>
        <v>0</v>
      </c>
      <c r="J85" s="102">
        <f>SUM(J73:J84)</f>
        <v>0</v>
      </c>
      <c r="K85" s="306"/>
      <c r="L85" s="306"/>
      <c r="M85" s="306"/>
      <c r="N85" s="306"/>
      <c r="O85" s="306"/>
      <c r="P85" s="306"/>
      <c r="Q85" s="306"/>
      <c r="R85" s="306"/>
    </row>
    <row r="86" spans="1:18" ht="15.75" hidden="1" customHeight="1">
      <c r="A86" s="90" t="s">
        <v>43</v>
      </c>
      <c r="B86" s="315" t="s">
        <v>426</v>
      </c>
      <c r="C86" s="315"/>
      <c r="D86" s="315"/>
      <c r="E86" s="315"/>
      <c r="F86" s="315"/>
      <c r="G86" s="315"/>
      <c r="H86" s="315"/>
      <c r="I86" s="315"/>
      <c r="J86" s="315"/>
      <c r="K86" s="315"/>
      <c r="L86" s="315"/>
      <c r="M86" s="315"/>
      <c r="N86" s="315"/>
      <c r="O86" s="315"/>
      <c r="P86" s="315"/>
      <c r="Q86" s="91"/>
      <c r="R86" s="33"/>
    </row>
    <row r="87" spans="1:18" ht="60" hidden="1">
      <c r="A87" s="120" t="s">
        <v>787</v>
      </c>
      <c r="B87" s="265" t="s">
        <v>427</v>
      </c>
      <c r="C87" s="269" t="s">
        <v>17</v>
      </c>
      <c r="D87" s="105">
        <v>288</v>
      </c>
      <c r="E87" s="107"/>
      <c r="F87" s="107"/>
      <c r="G87" s="107"/>
      <c r="H87" s="107"/>
      <c r="I87" s="107">
        <f>H87*0.1</f>
        <v>0</v>
      </c>
      <c r="J87" s="107">
        <f>H87+I87</f>
        <v>0</v>
      </c>
      <c r="K87" s="267" t="s">
        <v>431</v>
      </c>
      <c r="L87" s="269">
        <v>0</v>
      </c>
      <c r="M87" s="108" t="s">
        <v>18</v>
      </c>
      <c r="N87" s="269">
        <v>26</v>
      </c>
      <c r="O87" s="269" t="s">
        <v>19</v>
      </c>
      <c r="P87" s="269">
        <v>75</v>
      </c>
      <c r="Q87" s="33"/>
      <c r="R87" s="33"/>
    </row>
    <row r="88" spans="1:18" ht="60" hidden="1">
      <c r="A88" s="120" t="s">
        <v>788</v>
      </c>
      <c r="B88" s="265" t="s">
        <v>427</v>
      </c>
      <c r="C88" s="269" t="s">
        <v>17</v>
      </c>
      <c r="D88" s="111">
        <v>360</v>
      </c>
      <c r="E88" s="107"/>
      <c r="F88" s="107"/>
      <c r="G88" s="107"/>
      <c r="H88" s="107"/>
      <c r="I88" s="107">
        <f t="shared" ref="I88:I106" si="17">H88*0.1</f>
        <v>0</v>
      </c>
      <c r="J88" s="107">
        <f t="shared" ref="J88:J106" si="18">H88+I88</f>
        <v>0</v>
      </c>
      <c r="K88" s="267" t="s">
        <v>431</v>
      </c>
      <c r="L88" s="269">
        <v>0</v>
      </c>
      <c r="M88" s="108" t="s">
        <v>18</v>
      </c>
      <c r="N88" s="269">
        <v>37</v>
      </c>
      <c r="O88" s="269" t="s">
        <v>19</v>
      </c>
      <c r="P88" s="269">
        <v>75</v>
      </c>
      <c r="Q88" s="33"/>
      <c r="R88" s="33"/>
    </row>
    <row r="89" spans="1:18" ht="60" hidden="1">
      <c r="A89" s="120" t="s">
        <v>789</v>
      </c>
      <c r="B89" s="265" t="s">
        <v>427</v>
      </c>
      <c r="C89" s="269" t="s">
        <v>17</v>
      </c>
      <c r="D89" s="105">
        <v>108</v>
      </c>
      <c r="E89" s="107"/>
      <c r="F89" s="107"/>
      <c r="G89" s="107"/>
      <c r="H89" s="107"/>
      <c r="I89" s="107">
        <f t="shared" si="17"/>
        <v>0</v>
      </c>
      <c r="J89" s="107">
        <f t="shared" si="18"/>
        <v>0</v>
      </c>
      <c r="K89" s="267" t="s">
        <v>431</v>
      </c>
      <c r="L89" s="269" t="s">
        <v>20</v>
      </c>
      <c r="M89" s="269" t="s">
        <v>35</v>
      </c>
      <c r="N89" s="269">
        <v>37</v>
      </c>
      <c r="O89" s="269" t="s">
        <v>19</v>
      </c>
      <c r="P89" s="269">
        <v>90</v>
      </c>
      <c r="Q89" s="33"/>
      <c r="R89" s="33"/>
    </row>
    <row r="90" spans="1:18" ht="60" hidden="1">
      <c r="A90" s="120" t="s">
        <v>790</v>
      </c>
      <c r="B90" s="265" t="s">
        <v>427</v>
      </c>
      <c r="C90" s="269" t="s">
        <v>17</v>
      </c>
      <c r="D90" s="111">
        <v>216</v>
      </c>
      <c r="E90" s="107"/>
      <c r="F90" s="107"/>
      <c r="G90" s="107"/>
      <c r="H90" s="107"/>
      <c r="I90" s="107">
        <f t="shared" si="17"/>
        <v>0</v>
      </c>
      <c r="J90" s="107">
        <f t="shared" si="18"/>
        <v>0</v>
      </c>
      <c r="K90" s="267" t="s">
        <v>431</v>
      </c>
      <c r="L90" s="269" t="s">
        <v>20</v>
      </c>
      <c r="M90" s="269" t="s">
        <v>35</v>
      </c>
      <c r="N90" s="269">
        <v>26</v>
      </c>
      <c r="O90" s="269" t="s">
        <v>19</v>
      </c>
      <c r="P90" s="269">
        <v>90</v>
      </c>
      <c r="Q90" s="33"/>
      <c r="R90" s="33"/>
    </row>
    <row r="91" spans="1:18" ht="60" hidden="1">
      <c r="A91" s="120" t="s">
        <v>791</v>
      </c>
      <c r="B91" s="265" t="s">
        <v>427</v>
      </c>
      <c r="C91" s="269" t="s">
        <v>17</v>
      </c>
      <c r="D91" s="111">
        <v>1260</v>
      </c>
      <c r="E91" s="107"/>
      <c r="F91" s="107"/>
      <c r="G91" s="107"/>
      <c r="H91" s="107"/>
      <c r="I91" s="107">
        <f t="shared" si="17"/>
        <v>0</v>
      </c>
      <c r="J91" s="107">
        <f t="shared" si="18"/>
        <v>0</v>
      </c>
      <c r="K91" s="267" t="s">
        <v>431</v>
      </c>
      <c r="L91" s="269" t="s">
        <v>20</v>
      </c>
      <c r="M91" s="108" t="s">
        <v>18</v>
      </c>
      <c r="N91" s="269">
        <v>26</v>
      </c>
      <c r="O91" s="269" t="s">
        <v>19</v>
      </c>
      <c r="P91" s="269">
        <v>75</v>
      </c>
      <c r="Q91" s="33"/>
      <c r="R91" s="33"/>
    </row>
    <row r="92" spans="1:18" ht="60" hidden="1">
      <c r="A92" s="120" t="s">
        <v>792</v>
      </c>
      <c r="B92" s="265" t="s">
        <v>427</v>
      </c>
      <c r="C92" s="269" t="s">
        <v>17</v>
      </c>
      <c r="D92" s="275">
        <v>1440</v>
      </c>
      <c r="E92" s="107"/>
      <c r="F92" s="107"/>
      <c r="G92" s="107"/>
      <c r="H92" s="107"/>
      <c r="I92" s="107">
        <f t="shared" si="17"/>
        <v>0</v>
      </c>
      <c r="J92" s="107">
        <f t="shared" si="18"/>
        <v>0</v>
      </c>
      <c r="K92" s="267" t="s">
        <v>431</v>
      </c>
      <c r="L92" s="269" t="s">
        <v>20</v>
      </c>
      <c r="M92" s="108" t="s">
        <v>18</v>
      </c>
      <c r="N92" s="269">
        <v>26</v>
      </c>
      <c r="O92" s="269" t="s">
        <v>39</v>
      </c>
      <c r="P92" s="269">
        <v>75</v>
      </c>
      <c r="Q92" s="33"/>
      <c r="R92" s="33"/>
    </row>
    <row r="93" spans="1:18" ht="60" hidden="1">
      <c r="A93" s="120" t="s">
        <v>793</v>
      </c>
      <c r="B93" s="265" t="s">
        <v>427</v>
      </c>
      <c r="C93" s="269" t="s">
        <v>17</v>
      </c>
      <c r="D93" s="111">
        <v>432</v>
      </c>
      <c r="E93" s="107"/>
      <c r="F93" s="107"/>
      <c r="G93" s="107"/>
      <c r="H93" s="107"/>
      <c r="I93" s="107">
        <f t="shared" si="17"/>
        <v>0</v>
      </c>
      <c r="J93" s="107">
        <f t="shared" si="18"/>
        <v>0</v>
      </c>
      <c r="K93" s="267" t="s">
        <v>431</v>
      </c>
      <c r="L93" s="269">
        <v>1</v>
      </c>
      <c r="M93" s="108" t="s">
        <v>18</v>
      </c>
      <c r="N93" s="269">
        <v>37</v>
      </c>
      <c r="O93" s="269" t="s">
        <v>19</v>
      </c>
      <c r="P93" s="269">
        <v>75</v>
      </c>
      <c r="Q93" s="33"/>
      <c r="R93" s="33"/>
    </row>
    <row r="94" spans="1:18" ht="60" hidden="1">
      <c r="A94" s="120" t="s">
        <v>794</v>
      </c>
      <c r="B94" s="265" t="s">
        <v>427</v>
      </c>
      <c r="C94" s="269" t="s">
        <v>17</v>
      </c>
      <c r="D94" s="111">
        <v>180</v>
      </c>
      <c r="E94" s="107"/>
      <c r="F94" s="107"/>
      <c r="G94" s="107"/>
      <c r="H94" s="107"/>
      <c r="I94" s="107">
        <f t="shared" si="17"/>
        <v>0</v>
      </c>
      <c r="J94" s="107">
        <f t="shared" si="18"/>
        <v>0</v>
      </c>
      <c r="K94" s="267" t="s">
        <v>431</v>
      </c>
      <c r="L94" s="269" t="s">
        <v>21</v>
      </c>
      <c r="M94" s="269" t="s">
        <v>35</v>
      </c>
      <c r="N94" s="269">
        <v>26</v>
      </c>
      <c r="O94" s="269" t="s">
        <v>19</v>
      </c>
      <c r="P94" s="269">
        <v>90</v>
      </c>
      <c r="Q94" s="33"/>
      <c r="R94" s="33"/>
    </row>
    <row r="95" spans="1:18" ht="60" hidden="1">
      <c r="A95" s="120" t="s">
        <v>795</v>
      </c>
      <c r="B95" s="265" t="s">
        <v>427</v>
      </c>
      <c r="C95" s="269" t="s">
        <v>17</v>
      </c>
      <c r="D95" s="111">
        <v>144</v>
      </c>
      <c r="E95" s="107"/>
      <c r="F95" s="107"/>
      <c r="G95" s="107"/>
      <c r="H95" s="107"/>
      <c r="I95" s="107">
        <f t="shared" si="17"/>
        <v>0</v>
      </c>
      <c r="J95" s="107">
        <f t="shared" si="18"/>
        <v>0</v>
      </c>
      <c r="K95" s="267" t="s">
        <v>431</v>
      </c>
      <c r="L95" s="269" t="s">
        <v>21</v>
      </c>
      <c r="M95" s="108" t="s">
        <v>18</v>
      </c>
      <c r="N95" s="269">
        <v>26</v>
      </c>
      <c r="O95" s="269" t="s">
        <v>19</v>
      </c>
      <c r="P95" s="269">
        <v>75</v>
      </c>
      <c r="Q95" s="33"/>
      <c r="R95" s="33"/>
    </row>
    <row r="96" spans="1:18" ht="60" hidden="1">
      <c r="A96" s="120" t="s">
        <v>796</v>
      </c>
      <c r="B96" s="93" t="s">
        <v>427</v>
      </c>
      <c r="C96" s="94" t="s">
        <v>17</v>
      </c>
      <c r="D96" s="111">
        <v>108</v>
      </c>
      <c r="E96" s="107"/>
      <c r="F96" s="107"/>
      <c r="G96" s="107"/>
      <c r="H96" s="107"/>
      <c r="I96" s="107">
        <f t="shared" si="17"/>
        <v>0</v>
      </c>
      <c r="J96" s="107">
        <f t="shared" si="18"/>
        <v>0</v>
      </c>
      <c r="K96" s="267" t="s">
        <v>431</v>
      </c>
      <c r="L96" s="269" t="s">
        <v>44</v>
      </c>
      <c r="M96" s="269" t="s">
        <v>35</v>
      </c>
      <c r="N96" s="269">
        <v>10</v>
      </c>
      <c r="O96" s="269" t="s">
        <v>19</v>
      </c>
      <c r="P96" s="269">
        <v>60</v>
      </c>
      <c r="Q96" s="33"/>
      <c r="R96" s="33"/>
    </row>
    <row r="97" spans="1:18" ht="60" hidden="1">
      <c r="A97" s="120" t="s">
        <v>797</v>
      </c>
      <c r="B97" s="265" t="s">
        <v>427</v>
      </c>
      <c r="C97" s="269" t="s">
        <v>17</v>
      </c>
      <c r="D97" s="111">
        <v>180</v>
      </c>
      <c r="E97" s="107"/>
      <c r="F97" s="107"/>
      <c r="G97" s="107"/>
      <c r="H97" s="107"/>
      <c r="I97" s="107">
        <f t="shared" si="17"/>
        <v>0</v>
      </c>
      <c r="J97" s="107">
        <f t="shared" si="18"/>
        <v>0</v>
      </c>
      <c r="K97" s="267" t="s">
        <v>431</v>
      </c>
      <c r="L97" s="269" t="s">
        <v>22</v>
      </c>
      <c r="M97" s="269" t="s">
        <v>35</v>
      </c>
      <c r="N97" s="269">
        <v>22</v>
      </c>
      <c r="O97" s="269" t="s">
        <v>19</v>
      </c>
      <c r="P97" s="269">
        <v>90</v>
      </c>
      <c r="Q97" s="33"/>
      <c r="R97" s="33"/>
    </row>
    <row r="98" spans="1:18" ht="60" hidden="1">
      <c r="A98" s="120" t="s">
        <v>798</v>
      </c>
      <c r="B98" s="265" t="s">
        <v>427</v>
      </c>
      <c r="C98" s="269" t="s">
        <v>17</v>
      </c>
      <c r="D98" s="105">
        <v>144</v>
      </c>
      <c r="E98" s="107"/>
      <c r="F98" s="107"/>
      <c r="G98" s="107"/>
      <c r="H98" s="107"/>
      <c r="I98" s="107">
        <f t="shared" si="17"/>
        <v>0</v>
      </c>
      <c r="J98" s="107">
        <f t="shared" si="18"/>
        <v>0</v>
      </c>
      <c r="K98" s="267" t="s">
        <v>431</v>
      </c>
      <c r="L98" s="269" t="s">
        <v>22</v>
      </c>
      <c r="M98" s="269" t="s">
        <v>35</v>
      </c>
      <c r="N98" s="269">
        <v>17</v>
      </c>
      <c r="O98" s="269" t="s">
        <v>19</v>
      </c>
      <c r="P98" s="269">
        <v>90</v>
      </c>
      <c r="Q98" s="33"/>
      <c r="R98" s="33"/>
    </row>
    <row r="99" spans="1:18" ht="60" hidden="1">
      <c r="A99" s="120" t="s">
        <v>799</v>
      </c>
      <c r="B99" s="265" t="s">
        <v>427</v>
      </c>
      <c r="C99" s="269" t="s">
        <v>17</v>
      </c>
      <c r="D99" s="111">
        <v>252</v>
      </c>
      <c r="E99" s="107"/>
      <c r="F99" s="107"/>
      <c r="G99" s="107"/>
      <c r="H99" s="107"/>
      <c r="I99" s="107">
        <f t="shared" si="17"/>
        <v>0</v>
      </c>
      <c r="J99" s="107">
        <f t="shared" si="18"/>
        <v>0</v>
      </c>
      <c r="K99" s="267" t="s">
        <v>431</v>
      </c>
      <c r="L99" s="269" t="s">
        <v>28</v>
      </c>
      <c r="M99" s="269" t="s">
        <v>45</v>
      </c>
      <c r="N99" s="269">
        <v>17</v>
      </c>
      <c r="O99" s="269" t="s">
        <v>19</v>
      </c>
      <c r="P99" s="269">
        <v>75</v>
      </c>
      <c r="Q99" s="33"/>
      <c r="R99" s="33"/>
    </row>
    <row r="100" spans="1:18" ht="60" hidden="1">
      <c r="A100" s="120" t="s">
        <v>800</v>
      </c>
      <c r="B100" s="265" t="s">
        <v>427</v>
      </c>
      <c r="C100" s="269" t="s">
        <v>17</v>
      </c>
      <c r="D100" s="111">
        <v>180</v>
      </c>
      <c r="E100" s="107"/>
      <c r="F100" s="107"/>
      <c r="G100" s="107"/>
      <c r="H100" s="107"/>
      <c r="I100" s="107">
        <f t="shared" si="17"/>
        <v>0</v>
      </c>
      <c r="J100" s="107">
        <f t="shared" si="18"/>
        <v>0</v>
      </c>
      <c r="K100" s="267" t="s">
        <v>431</v>
      </c>
      <c r="L100" s="269" t="s">
        <v>28</v>
      </c>
      <c r="M100" s="269" t="s">
        <v>35</v>
      </c>
      <c r="N100" s="269">
        <v>17</v>
      </c>
      <c r="O100" s="269" t="s">
        <v>46</v>
      </c>
      <c r="P100" s="269">
        <v>75</v>
      </c>
      <c r="Q100" s="33"/>
      <c r="R100" s="33"/>
    </row>
    <row r="101" spans="1:18" ht="60" hidden="1">
      <c r="A101" s="120" t="s">
        <v>801</v>
      </c>
      <c r="B101" s="265" t="s">
        <v>427</v>
      </c>
      <c r="C101" s="269" t="s">
        <v>17</v>
      </c>
      <c r="D101" s="111">
        <v>900</v>
      </c>
      <c r="E101" s="107"/>
      <c r="F101" s="107"/>
      <c r="G101" s="107"/>
      <c r="H101" s="107"/>
      <c r="I101" s="107">
        <f t="shared" si="17"/>
        <v>0</v>
      </c>
      <c r="J101" s="107">
        <f t="shared" si="18"/>
        <v>0</v>
      </c>
      <c r="K101" s="267" t="s">
        <v>431</v>
      </c>
      <c r="L101" s="269" t="s">
        <v>28</v>
      </c>
      <c r="M101" s="269" t="s">
        <v>45</v>
      </c>
      <c r="N101" s="269">
        <v>13</v>
      </c>
      <c r="O101" s="269" t="s">
        <v>19</v>
      </c>
      <c r="P101" s="269">
        <v>75</v>
      </c>
      <c r="Q101" s="33"/>
      <c r="R101" s="33"/>
    </row>
    <row r="102" spans="1:18" ht="60" hidden="1">
      <c r="A102" s="120" t="s">
        <v>802</v>
      </c>
      <c r="B102" s="265" t="s">
        <v>427</v>
      </c>
      <c r="C102" s="269" t="s">
        <v>17</v>
      </c>
      <c r="D102" s="111">
        <v>180</v>
      </c>
      <c r="E102" s="107"/>
      <c r="F102" s="107"/>
      <c r="G102" s="107"/>
      <c r="H102" s="107"/>
      <c r="I102" s="107">
        <f t="shared" si="17"/>
        <v>0</v>
      </c>
      <c r="J102" s="107">
        <f t="shared" si="18"/>
        <v>0</v>
      </c>
      <c r="K102" s="267" t="s">
        <v>431</v>
      </c>
      <c r="L102" s="269" t="s">
        <v>30</v>
      </c>
      <c r="M102" s="269" t="s">
        <v>35</v>
      </c>
      <c r="N102" s="269">
        <v>13</v>
      </c>
      <c r="O102" s="269" t="s">
        <v>19</v>
      </c>
      <c r="P102" s="269">
        <v>75</v>
      </c>
      <c r="Q102" s="33"/>
      <c r="R102" s="33"/>
    </row>
    <row r="103" spans="1:18" ht="60" hidden="1">
      <c r="A103" s="120" t="s">
        <v>803</v>
      </c>
      <c r="B103" s="265" t="s">
        <v>427</v>
      </c>
      <c r="C103" s="269" t="s">
        <v>17</v>
      </c>
      <c r="D103" s="111">
        <v>936</v>
      </c>
      <c r="E103" s="107"/>
      <c r="F103" s="107"/>
      <c r="G103" s="107"/>
      <c r="H103" s="107"/>
      <c r="I103" s="107">
        <f t="shared" si="17"/>
        <v>0</v>
      </c>
      <c r="J103" s="107">
        <f t="shared" si="18"/>
        <v>0</v>
      </c>
      <c r="K103" s="267" t="s">
        <v>431</v>
      </c>
      <c r="L103" s="269" t="s">
        <v>30</v>
      </c>
      <c r="M103" s="269" t="s">
        <v>45</v>
      </c>
      <c r="N103" s="269">
        <v>13</v>
      </c>
      <c r="O103" s="269" t="s">
        <v>19</v>
      </c>
      <c r="P103" s="269">
        <v>75</v>
      </c>
      <c r="Q103" s="33"/>
      <c r="R103" s="33"/>
    </row>
    <row r="104" spans="1:18" ht="60" hidden="1">
      <c r="A104" s="120" t="s">
        <v>804</v>
      </c>
      <c r="B104" s="265" t="s">
        <v>427</v>
      </c>
      <c r="C104" s="269" t="s">
        <v>17</v>
      </c>
      <c r="D104" s="111">
        <v>324</v>
      </c>
      <c r="E104" s="107"/>
      <c r="F104" s="107"/>
      <c r="G104" s="107"/>
      <c r="H104" s="107"/>
      <c r="I104" s="107">
        <f t="shared" si="17"/>
        <v>0</v>
      </c>
      <c r="J104" s="107">
        <f t="shared" si="18"/>
        <v>0</v>
      </c>
      <c r="K104" s="267" t="s">
        <v>431</v>
      </c>
      <c r="L104" s="269" t="s">
        <v>30</v>
      </c>
      <c r="M104" s="269" t="s">
        <v>35</v>
      </c>
      <c r="N104" s="269">
        <v>10</v>
      </c>
      <c r="O104" s="269" t="s">
        <v>19</v>
      </c>
      <c r="P104" s="269">
        <v>60</v>
      </c>
      <c r="Q104" s="33"/>
      <c r="R104" s="33"/>
    </row>
    <row r="105" spans="1:18" ht="75" hidden="1">
      <c r="A105" s="120" t="s">
        <v>805</v>
      </c>
      <c r="B105" s="265" t="s">
        <v>427</v>
      </c>
      <c r="C105" s="269" t="s">
        <v>17</v>
      </c>
      <c r="D105" s="111">
        <v>120</v>
      </c>
      <c r="E105" s="107"/>
      <c r="F105" s="107"/>
      <c r="G105" s="107"/>
      <c r="H105" s="107"/>
      <c r="I105" s="107">
        <f t="shared" si="17"/>
        <v>0</v>
      </c>
      <c r="J105" s="107">
        <f t="shared" si="18"/>
        <v>0</v>
      </c>
      <c r="K105" s="267" t="s">
        <v>432</v>
      </c>
      <c r="L105" s="269" t="s">
        <v>28</v>
      </c>
      <c r="M105" s="269" t="s">
        <v>24</v>
      </c>
      <c r="N105" s="269">
        <v>16</v>
      </c>
      <c r="O105" s="269" t="s">
        <v>39</v>
      </c>
      <c r="P105" s="269">
        <v>75</v>
      </c>
      <c r="Q105" s="33"/>
      <c r="R105" s="33"/>
    </row>
    <row r="106" spans="1:18" ht="75" hidden="1">
      <c r="A106" s="120" t="s">
        <v>806</v>
      </c>
      <c r="B106" s="265" t="s">
        <v>427</v>
      </c>
      <c r="C106" s="269" t="s">
        <v>17</v>
      </c>
      <c r="D106" s="111">
        <v>120</v>
      </c>
      <c r="E106" s="107"/>
      <c r="F106" s="107"/>
      <c r="G106" s="107"/>
      <c r="H106" s="107"/>
      <c r="I106" s="107">
        <f t="shared" si="17"/>
        <v>0</v>
      </c>
      <c r="J106" s="107">
        <f t="shared" si="18"/>
        <v>0</v>
      </c>
      <c r="K106" s="267" t="s">
        <v>432</v>
      </c>
      <c r="L106" s="269" t="s">
        <v>21</v>
      </c>
      <c r="M106" s="269" t="s">
        <v>24</v>
      </c>
      <c r="N106" s="269">
        <v>19</v>
      </c>
      <c r="O106" s="269" t="s">
        <v>39</v>
      </c>
      <c r="P106" s="269">
        <v>75</v>
      </c>
      <c r="Q106" s="33"/>
      <c r="R106" s="33"/>
    </row>
    <row r="107" spans="1:18" ht="15" hidden="1" customHeight="1">
      <c r="A107" s="309" t="s">
        <v>807</v>
      </c>
      <c r="B107" s="309"/>
      <c r="C107" s="309"/>
      <c r="D107" s="309"/>
      <c r="E107" s="309"/>
      <c r="F107" s="309"/>
      <c r="G107" s="102">
        <f t="shared" ref="G107:I107" si="19">SUM(G87:G106)</f>
        <v>0</v>
      </c>
      <c r="H107" s="102">
        <f t="shared" si="19"/>
        <v>0</v>
      </c>
      <c r="I107" s="102">
        <f t="shared" si="19"/>
        <v>0</v>
      </c>
      <c r="J107" s="102">
        <f>SUM(J87:J106)</f>
        <v>0</v>
      </c>
      <c r="K107" s="114"/>
      <c r="L107" s="114"/>
      <c r="M107" s="114"/>
      <c r="N107" s="121"/>
      <c r="O107" s="121"/>
      <c r="P107" s="121"/>
      <c r="Q107" s="33"/>
      <c r="R107" s="33"/>
    </row>
    <row r="108" spans="1:18" ht="28.5" hidden="1">
      <c r="A108" s="268" t="s">
        <v>47</v>
      </c>
      <c r="B108" s="114" t="s">
        <v>427</v>
      </c>
      <c r="C108" s="273" t="s">
        <v>17</v>
      </c>
      <c r="D108" s="105">
        <v>252</v>
      </c>
      <c r="E108" s="107"/>
      <c r="F108" s="107"/>
      <c r="G108" s="107"/>
      <c r="H108" s="107"/>
      <c r="I108" s="107">
        <f>H108*0.1</f>
        <v>0</v>
      </c>
      <c r="J108" s="107">
        <f>H108+I108</f>
        <v>0</v>
      </c>
      <c r="K108" s="267" t="s">
        <v>48</v>
      </c>
      <c r="L108" s="269">
        <v>2</v>
      </c>
      <c r="M108" s="269"/>
      <c r="N108" s="269"/>
      <c r="O108" s="269"/>
      <c r="P108" s="269" t="s">
        <v>49</v>
      </c>
      <c r="Q108" s="91"/>
      <c r="R108" s="33"/>
    </row>
    <row r="109" spans="1:18" ht="28.5" hidden="1">
      <c r="A109" s="268" t="s">
        <v>50</v>
      </c>
      <c r="B109" s="114" t="s">
        <v>434</v>
      </c>
      <c r="C109" s="273" t="s">
        <v>17</v>
      </c>
      <c r="D109" s="105">
        <v>396</v>
      </c>
      <c r="E109" s="107"/>
      <c r="F109" s="107"/>
      <c r="G109" s="107"/>
      <c r="H109" s="107"/>
      <c r="I109" s="107">
        <f>H109*0.1</f>
        <v>0</v>
      </c>
      <c r="J109" s="107">
        <f>H109+I109</f>
        <v>0</v>
      </c>
      <c r="K109" s="267" t="s">
        <v>433</v>
      </c>
      <c r="L109" s="269" t="s">
        <v>21</v>
      </c>
      <c r="M109" s="269"/>
      <c r="N109" s="269"/>
      <c r="O109" s="269"/>
      <c r="P109" s="269" t="s">
        <v>51</v>
      </c>
      <c r="Q109" s="33"/>
      <c r="R109" s="33"/>
    </row>
    <row r="110" spans="1:18" ht="156.75" hidden="1">
      <c r="A110" s="283" t="s">
        <v>1</v>
      </c>
      <c r="B110" s="86" t="s">
        <v>52</v>
      </c>
      <c r="C110" s="270" t="s">
        <v>2</v>
      </c>
      <c r="D110" s="123" t="s">
        <v>53</v>
      </c>
      <c r="E110" s="124" t="s">
        <v>54</v>
      </c>
      <c r="F110" s="124" t="s">
        <v>55</v>
      </c>
      <c r="G110" s="124" t="s">
        <v>6</v>
      </c>
      <c r="H110" s="124" t="s">
        <v>7</v>
      </c>
      <c r="I110" s="89" t="s">
        <v>437</v>
      </c>
      <c r="J110" s="89" t="s">
        <v>438</v>
      </c>
      <c r="K110" s="365" t="s">
        <v>352</v>
      </c>
      <c r="L110" s="365"/>
      <c r="M110" s="270" t="s">
        <v>56</v>
      </c>
      <c r="N110" s="270" t="s">
        <v>57</v>
      </c>
      <c r="O110" s="270" t="s">
        <v>435</v>
      </c>
      <c r="P110" s="33"/>
      <c r="Q110" s="33"/>
      <c r="R110" s="33"/>
    </row>
    <row r="111" spans="1:18" s="10" customFormat="1" ht="16.5" hidden="1" customHeight="1">
      <c r="A111" s="366" t="s">
        <v>808</v>
      </c>
      <c r="B111" s="367" t="s">
        <v>353</v>
      </c>
      <c r="C111" s="367"/>
      <c r="D111" s="367"/>
      <c r="E111" s="367"/>
      <c r="F111" s="367"/>
      <c r="G111" s="367"/>
      <c r="H111" s="367"/>
      <c r="I111" s="367"/>
      <c r="J111" s="367"/>
      <c r="K111" s="367"/>
      <c r="L111" s="367"/>
      <c r="M111" s="367"/>
      <c r="N111" s="367"/>
      <c r="O111" s="367"/>
      <c r="P111" s="368"/>
      <c r="Q111" s="368"/>
      <c r="R111" s="369"/>
    </row>
    <row r="112" spans="1:18" ht="18" hidden="1" customHeight="1">
      <c r="A112" s="370" t="s">
        <v>809</v>
      </c>
      <c r="B112" s="278" t="s">
        <v>436</v>
      </c>
      <c r="C112" s="371" t="s">
        <v>17</v>
      </c>
      <c r="D112" s="372">
        <v>500</v>
      </c>
      <c r="E112" s="373"/>
      <c r="F112" s="67"/>
      <c r="G112" s="67"/>
      <c r="H112" s="67"/>
      <c r="I112" s="67">
        <f>H112*0.1</f>
        <v>0</v>
      </c>
      <c r="J112" s="67">
        <f>H112+I112</f>
        <v>0</v>
      </c>
      <c r="K112" s="353" t="s">
        <v>1094</v>
      </c>
      <c r="L112" s="353"/>
      <c r="M112" s="371" t="s">
        <v>354</v>
      </c>
      <c r="N112" s="374"/>
      <c r="O112" s="33"/>
      <c r="P112" s="33"/>
      <c r="Q112" s="33"/>
      <c r="R112" s="33"/>
    </row>
    <row r="113" spans="1:18" ht="17.25" hidden="1" customHeight="1">
      <c r="A113" s="370" t="s">
        <v>810</v>
      </c>
      <c r="B113" s="278" t="s">
        <v>436</v>
      </c>
      <c r="C113" s="371" t="s">
        <v>17</v>
      </c>
      <c r="D113" s="372">
        <v>300</v>
      </c>
      <c r="E113" s="373"/>
      <c r="F113" s="67"/>
      <c r="G113" s="67"/>
      <c r="H113" s="67"/>
      <c r="I113" s="67">
        <f t="shared" ref="I113:I115" si="20">H113*0.1</f>
        <v>0</v>
      </c>
      <c r="J113" s="67">
        <f t="shared" ref="J113:J115" si="21">H113+I113</f>
        <v>0</v>
      </c>
      <c r="K113" s="353"/>
      <c r="L113" s="353"/>
      <c r="M113" s="371" t="s">
        <v>355</v>
      </c>
      <c r="N113" s="374"/>
      <c r="O113" s="33"/>
      <c r="P113" s="33"/>
      <c r="Q113" s="33"/>
      <c r="R113" s="33"/>
    </row>
    <row r="114" spans="1:18" ht="19.5" hidden="1" customHeight="1">
      <c r="A114" s="370" t="s">
        <v>811</v>
      </c>
      <c r="B114" s="278" t="s">
        <v>436</v>
      </c>
      <c r="C114" s="371" t="s">
        <v>17</v>
      </c>
      <c r="D114" s="372">
        <v>45</v>
      </c>
      <c r="E114" s="373"/>
      <c r="F114" s="67"/>
      <c r="G114" s="67"/>
      <c r="H114" s="67"/>
      <c r="I114" s="67">
        <f t="shared" si="20"/>
        <v>0</v>
      </c>
      <c r="J114" s="67">
        <f t="shared" si="21"/>
        <v>0</v>
      </c>
      <c r="K114" s="353"/>
      <c r="L114" s="353"/>
      <c r="M114" s="371" t="s">
        <v>356</v>
      </c>
      <c r="N114" s="374"/>
      <c r="O114" s="33"/>
      <c r="P114" s="33"/>
      <c r="Q114" s="33"/>
      <c r="R114" s="33"/>
    </row>
    <row r="115" spans="1:18" ht="20.25" hidden="1" customHeight="1">
      <c r="A115" s="370" t="s">
        <v>812</v>
      </c>
      <c r="B115" s="278" t="s">
        <v>436</v>
      </c>
      <c r="C115" s="371" t="s">
        <v>17</v>
      </c>
      <c r="D115" s="372">
        <v>220</v>
      </c>
      <c r="E115" s="373"/>
      <c r="F115" s="67"/>
      <c r="G115" s="67"/>
      <c r="H115" s="67"/>
      <c r="I115" s="67">
        <f t="shared" si="20"/>
        <v>0</v>
      </c>
      <c r="J115" s="67">
        <f t="shared" si="21"/>
        <v>0</v>
      </c>
      <c r="K115" s="353"/>
      <c r="L115" s="353"/>
      <c r="M115" s="371" t="s">
        <v>357</v>
      </c>
      <c r="N115" s="374"/>
      <c r="O115" s="33"/>
      <c r="P115" s="33"/>
      <c r="Q115" s="33"/>
      <c r="R115" s="33"/>
    </row>
    <row r="116" spans="1:18" ht="15" hidden="1" customHeight="1">
      <c r="A116" s="375" t="s">
        <v>813</v>
      </c>
      <c r="B116" s="375"/>
      <c r="C116" s="375"/>
      <c r="D116" s="375"/>
      <c r="E116" s="375"/>
      <c r="F116" s="375"/>
      <c r="G116" s="67">
        <f t="shared" ref="G116:I116" si="22">SUM(G112:G115)</f>
        <v>0</v>
      </c>
      <c r="H116" s="67">
        <f t="shared" si="22"/>
        <v>0</v>
      </c>
      <c r="I116" s="67">
        <f t="shared" si="22"/>
        <v>0</v>
      </c>
      <c r="J116" s="67">
        <f>SUM(J112:J115)</f>
        <v>0</v>
      </c>
      <c r="K116" s="374"/>
      <c r="L116" s="374"/>
      <c r="M116" s="376"/>
      <c r="N116" s="376"/>
      <c r="O116" s="33"/>
      <c r="P116" s="33"/>
      <c r="Q116" s="33"/>
      <c r="R116" s="33"/>
    </row>
    <row r="117" spans="1:18" hidden="1">
      <c r="A117" s="33"/>
      <c r="B117" s="33"/>
      <c r="C117" s="33"/>
      <c r="D117" s="33"/>
      <c r="E117" s="33"/>
      <c r="F117" s="33"/>
      <c r="G117" s="33"/>
      <c r="H117" s="33"/>
      <c r="I117" s="33"/>
      <c r="J117" s="33"/>
      <c r="K117" s="33"/>
      <c r="L117" s="33"/>
      <c r="M117" s="33"/>
      <c r="N117" s="33"/>
      <c r="O117" s="33"/>
      <c r="P117" s="33"/>
      <c r="Q117" s="33"/>
      <c r="R117" s="33"/>
    </row>
    <row r="118" spans="1:18" ht="156.75" hidden="1">
      <c r="A118" s="283" t="s">
        <v>60</v>
      </c>
      <c r="B118" s="86" t="s">
        <v>52</v>
      </c>
      <c r="C118" s="86" t="s">
        <v>2</v>
      </c>
      <c r="D118" s="88" t="s">
        <v>53</v>
      </c>
      <c r="E118" s="89" t="s">
        <v>54</v>
      </c>
      <c r="F118" s="124" t="s">
        <v>55</v>
      </c>
      <c r="G118" s="89" t="s">
        <v>6</v>
      </c>
      <c r="H118" s="89" t="s">
        <v>7</v>
      </c>
      <c r="I118" s="89" t="s">
        <v>437</v>
      </c>
      <c r="J118" s="89" t="s">
        <v>438</v>
      </c>
      <c r="K118" s="273" t="s">
        <v>352</v>
      </c>
      <c r="L118" s="306" t="s">
        <v>56</v>
      </c>
      <c r="M118" s="306"/>
      <c r="N118" s="270" t="s">
        <v>57</v>
      </c>
      <c r="O118" s="270" t="s">
        <v>435</v>
      </c>
      <c r="P118" s="33"/>
      <c r="Q118" s="33"/>
      <c r="R118" s="33"/>
    </row>
    <row r="119" spans="1:18" ht="15.75" hidden="1" customHeight="1">
      <c r="A119" s="125" t="s">
        <v>58</v>
      </c>
      <c r="B119" s="315" t="s">
        <v>63</v>
      </c>
      <c r="C119" s="315"/>
      <c r="D119" s="315"/>
      <c r="E119" s="315"/>
      <c r="F119" s="315"/>
      <c r="G119" s="315"/>
      <c r="H119" s="315"/>
      <c r="I119" s="315"/>
      <c r="J119" s="315"/>
      <c r="K119" s="315"/>
      <c r="L119" s="315"/>
      <c r="M119" s="315"/>
      <c r="N119" s="315"/>
      <c r="O119" s="315"/>
      <c r="P119" s="33"/>
      <c r="Q119" s="33"/>
      <c r="R119" s="33"/>
    </row>
    <row r="120" spans="1:18" ht="15" hidden="1" customHeight="1">
      <c r="A120" s="131" t="s">
        <v>814</v>
      </c>
      <c r="B120" s="327" t="s">
        <v>64</v>
      </c>
      <c r="C120" s="327"/>
      <c r="D120" s="327"/>
      <c r="E120" s="327"/>
      <c r="F120" s="327"/>
      <c r="G120" s="327"/>
      <c r="H120" s="327"/>
      <c r="I120" s="327"/>
      <c r="J120" s="327"/>
      <c r="K120" s="327"/>
      <c r="L120" s="327"/>
      <c r="M120" s="327"/>
      <c r="N120" s="327"/>
      <c r="O120" s="327"/>
      <c r="P120" s="33"/>
      <c r="Q120" s="33"/>
      <c r="R120" s="33"/>
    </row>
    <row r="121" spans="1:18" ht="34.5" hidden="1" customHeight="1">
      <c r="A121" s="117" t="s">
        <v>815</v>
      </c>
      <c r="B121" s="265" t="s">
        <v>65</v>
      </c>
      <c r="C121" s="269" t="s">
        <v>17</v>
      </c>
      <c r="D121" s="105">
        <v>200</v>
      </c>
      <c r="E121" s="44"/>
      <c r="F121" s="377"/>
      <c r="G121" s="132"/>
      <c r="H121" s="132"/>
      <c r="I121" s="132">
        <f>H121*0.1</f>
        <v>0</v>
      </c>
      <c r="J121" s="132">
        <f>H121+I121</f>
        <v>0</v>
      </c>
      <c r="K121" s="267" t="s">
        <v>439</v>
      </c>
      <c r="L121" s="322" t="s">
        <v>443</v>
      </c>
      <c r="M121" s="322"/>
      <c r="N121" s="166"/>
      <c r="O121" s="255"/>
      <c r="P121" s="33"/>
      <c r="Q121" s="33"/>
      <c r="R121" s="33"/>
    </row>
    <row r="122" spans="1:18" ht="45" hidden="1">
      <c r="A122" s="117" t="s">
        <v>816</v>
      </c>
      <c r="B122" s="265" t="s">
        <v>442</v>
      </c>
      <c r="C122" s="269" t="s">
        <v>440</v>
      </c>
      <c r="D122" s="105">
        <v>5</v>
      </c>
      <c r="E122" s="44"/>
      <c r="F122" s="377"/>
      <c r="G122" s="132"/>
      <c r="H122" s="132"/>
      <c r="I122" s="132">
        <f>H122*0.1</f>
        <v>0</v>
      </c>
      <c r="J122" s="132">
        <f>H122+I122</f>
        <v>0</v>
      </c>
      <c r="K122" s="267" t="s">
        <v>441</v>
      </c>
      <c r="L122" s="322"/>
      <c r="M122" s="322"/>
      <c r="N122" s="166"/>
      <c r="O122" s="133"/>
      <c r="P122" s="33"/>
      <c r="Q122" s="33"/>
      <c r="R122" s="33"/>
    </row>
    <row r="123" spans="1:18" ht="15" hidden="1" customHeight="1">
      <c r="A123" s="131" t="s">
        <v>59</v>
      </c>
      <c r="B123" s="327" t="s">
        <v>67</v>
      </c>
      <c r="C123" s="327"/>
      <c r="D123" s="327"/>
      <c r="E123" s="327"/>
      <c r="F123" s="327"/>
      <c r="G123" s="327"/>
      <c r="H123" s="327"/>
      <c r="I123" s="327"/>
      <c r="J123" s="327"/>
      <c r="K123" s="327"/>
      <c r="L123" s="327"/>
      <c r="M123" s="327"/>
      <c r="N123" s="327"/>
      <c r="O123" s="327"/>
      <c r="P123" s="33"/>
      <c r="Q123" s="33"/>
      <c r="R123" s="33"/>
    </row>
    <row r="124" spans="1:18" ht="36.75" hidden="1" customHeight="1">
      <c r="A124" s="117" t="s">
        <v>817</v>
      </c>
      <c r="B124" s="265" t="s">
        <v>65</v>
      </c>
      <c r="C124" s="269" t="s">
        <v>17</v>
      </c>
      <c r="D124" s="105">
        <v>5</v>
      </c>
      <c r="E124" s="44"/>
      <c r="F124" s="377"/>
      <c r="G124" s="132"/>
      <c r="H124" s="132"/>
      <c r="I124" s="132">
        <f>H124*0.1</f>
        <v>0</v>
      </c>
      <c r="J124" s="132">
        <f>H124+I124</f>
        <v>0</v>
      </c>
      <c r="K124" s="267" t="s">
        <v>439</v>
      </c>
      <c r="L124" s="269"/>
      <c r="M124" s="269" t="s">
        <v>66</v>
      </c>
      <c r="N124" s="166"/>
      <c r="O124" s="133"/>
      <c r="P124" s="33"/>
      <c r="Q124" s="33"/>
      <c r="R124" s="33"/>
    </row>
    <row r="125" spans="1:18" ht="31.5" hidden="1" customHeight="1">
      <c r="A125" s="117" t="s">
        <v>818</v>
      </c>
      <c r="B125" s="265" t="s">
        <v>444</v>
      </c>
      <c r="C125" s="269" t="s">
        <v>440</v>
      </c>
      <c r="D125" s="105">
        <v>1</v>
      </c>
      <c r="E125" s="44"/>
      <c r="F125" s="377"/>
      <c r="G125" s="132"/>
      <c r="H125" s="132"/>
      <c r="I125" s="132">
        <f>H125*0.1</f>
        <v>0</v>
      </c>
      <c r="J125" s="132">
        <f>H125+I125</f>
        <v>0</v>
      </c>
      <c r="K125" s="267" t="s">
        <v>441</v>
      </c>
      <c r="L125" s="269"/>
      <c r="M125" s="269"/>
      <c r="N125" s="166"/>
      <c r="O125" s="133"/>
      <c r="P125" s="33"/>
      <c r="Q125" s="33"/>
      <c r="R125" s="33"/>
    </row>
    <row r="126" spans="1:18" ht="15" hidden="1" customHeight="1">
      <c r="A126" s="309" t="s">
        <v>819</v>
      </c>
      <c r="B126" s="309"/>
      <c r="C126" s="309"/>
      <c r="D126" s="309"/>
      <c r="E126" s="309"/>
      <c r="F126" s="309"/>
      <c r="G126" s="126">
        <f t="shared" ref="G126:I126" si="23">G121+G122+G124+G125</f>
        <v>0</v>
      </c>
      <c r="H126" s="126">
        <f t="shared" si="23"/>
        <v>0</v>
      </c>
      <c r="I126" s="126">
        <f t="shared" si="23"/>
        <v>0</v>
      </c>
      <c r="J126" s="126">
        <f>J121+J122+J124+J125</f>
        <v>0</v>
      </c>
      <c r="K126" s="378"/>
      <c r="L126" s="378"/>
      <c r="M126" s="378"/>
      <c r="N126" s="378"/>
      <c r="O126" s="378"/>
      <c r="P126" s="33"/>
      <c r="Q126" s="33"/>
      <c r="R126" s="33"/>
    </row>
    <row r="127" spans="1:18" hidden="1">
      <c r="A127" s="33"/>
      <c r="B127" s="33"/>
      <c r="C127" s="33"/>
      <c r="D127" s="33"/>
      <c r="E127" s="33"/>
      <c r="F127" s="33"/>
      <c r="G127" s="33"/>
      <c r="H127" s="33"/>
      <c r="I127" s="33"/>
      <c r="J127" s="33"/>
      <c r="K127" s="33"/>
      <c r="L127" s="33"/>
      <c r="M127" s="33"/>
      <c r="N127" s="33"/>
      <c r="O127" s="33"/>
      <c r="P127" s="33"/>
      <c r="Q127" s="33"/>
      <c r="R127" s="33"/>
    </row>
    <row r="128" spans="1:18" ht="127.5" hidden="1">
      <c r="A128" s="283" t="s">
        <v>60</v>
      </c>
      <c r="B128" s="270" t="s">
        <v>52</v>
      </c>
      <c r="C128" s="270" t="s">
        <v>2</v>
      </c>
      <c r="D128" s="123" t="s">
        <v>53</v>
      </c>
      <c r="E128" s="124" t="s">
        <v>54</v>
      </c>
      <c r="F128" s="124" t="s">
        <v>55</v>
      </c>
      <c r="G128" s="124" t="s">
        <v>6</v>
      </c>
      <c r="H128" s="124" t="s">
        <v>7</v>
      </c>
      <c r="I128" s="124" t="s">
        <v>437</v>
      </c>
      <c r="J128" s="124" t="s">
        <v>438</v>
      </c>
      <c r="K128" s="283" t="s">
        <v>352</v>
      </c>
      <c r="L128" s="270" t="s">
        <v>68</v>
      </c>
      <c r="M128" s="270" t="s">
        <v>69</v>
      </c>
      <c r="N128" s="270" t="s">
        <v>70</v>
      </c>
      <c r="O128" s="270" t="s">
        <v>57</v>
      </c>
      <c r="P128" s="270" t="s">
        <v>435</v>
      </c>
      <c r="Q128" s="33"/>
      <c r="R128" s="33"/>
    </row>
    <row r="129" spans="1:18" ht="15.75" hidden="1" customHeight="1">
      <c r="A129" s="125" t="s">
        <v>62</v>
      </c>
      <c r="B129" s="315" t="s">
        <v>72</v>
      </c>
      <c r="C129" s="315"/>
      <c r="D129" s="315"/>
      <c r="E129" s="315"/>
      <c r="F129" s="315"/>
      <c r="G129" s="315"/>
      <c r="H129" s="315"/>
      <c r="I129" s="315"/>
      <c r="J129" s="315"/>
      <c r="K129" s="315"/>
      <c r="L129" s="315"/>
      <c r="M129" s="315"/>
      <c r="N129" s="315"/>
      <c r="O129" s="315"/>
      <c r="P129" s="315"/>
      <c r="Q129" s="33"/>
      <c r="R129" s="33"/>
    </row>
    <row r="130" spans="1:18" ht="48" hidden="1" customHeight="1">
      <c r="A130" s="117" t="s">
        <v>820</v>
      </c>
      <c r="B130" s="265" t="s">
        <v>448</v>
      </c>
      <c r="C130" s="269" t="s">
        <v>17</v>
      </c>
      <c r="D130" s="105">
        <v>24</v>
      </c>
      <c r="E130" s="107"/>
      <c r="F130" s="107"/>
      <c r="G130" s="107"/>
      <c r="H130" s="132"/>
      <c r="I130" s="132">
        <f>H130*0.1</f>
        <v>0</v>
      </c>
      <c r="J130" s="132">
        <f>H130+I130</f>
        <v>0</v>
      </c>
      <c r="K130" s="265" t="s">
        <v>447</v>
      </c>
      <c r="L130" s="269" t="s">
        <v>449</v>
      </c>
      <c r="M130" s="269">
        <v>2</v>
      </c>
      <c r="N130" s="269">
        <v>5</v>
      </c>
      <c r="O130" s="269"/>
      <c r="P130" s="255"/>
      <c r="Q130" s="33"/>
      <c r="R130" s="33"/>
    </row>
    <row r="131" spans="1:18" ht="47.25" hidden="1" customHeight="1">
      <c r="A131" s="117" t="s">
        <v>821</v>
      </c>
      <c r="B131" s="265" t="s">
        <v>448</v>
      </c>
      <c r="C131" s="269" t="s">
        <v>17</v>
      </c>
      <c r="D131" s="105">
        <v>24</v>
      </c>
      <c r="E131" s="107"/>
      <c r="F131" s="107"/>
      <c r="G131" s="107"/>
      <c r="H131" s="132"/>
      <c r="I131" s="132">
        <f t="shared" ref="I131:I132" si="24">H131*0.1</f>
        <v>0</v>
      </c>
      <c r="J131" s="132">
        <f t="shared" ref="J131:J132" si="25">H131+I131</f>
        <v>0</v>
      </c>
      <c r="K131" s="265" t="s">
        <v>446</v>
      </c>
      <c r="L131" s="269" t="s">
        <v>450</v>
      </c>
      <c r="M131" s="198" t="s">
        <v>1076</v>
      </c>
      <c r="N131" s="269">
        <v>2.5</v>
      </c>
      <c r="O131" s="269"/>
      <c r="P131" s="133"/>
      <c r="Q131" s="33"/>
      <c r="R131" s="33"/>
    </row>
    <row r="132" spans="1:18" ht="48.75" hidden="1" customHeight="1">
      <c r="A132" s="117" t="s">
        <v>822</v>
      </c>
      <c r="B132" s="265" t="s">
        <v>448</v>
      </c>
      <c r="C132" s="269" t="s">
        <v>17</v>
      </c>
      <c r="D132" s="105">
        <v>12</v>
      </c>
      <c r="E132" s="107"/>
      <c r="F132" s="107"/>
      <c r="G132" s="107"/>
      <c r="H132" s="132"/>
      <c r="I132" s="132">
        <f t="shared" si="24"/>
        <v>0</v>
      </c>
      <c r="J132" s="132">
        <f t="shared" si="25"/>
        <v>0</v>
      </c>
      <c r="K132" s="265" t="s">
        <v>446</v>
      </c>
      <c r="L132" s="269" t="s">
        <v>450</v>
      </c>
      <c r="M132" s="269">
        <v>1</v>
      </c>
      <c r="N132" s="269">
        <v>1.3</v>
      </c>
      <c r="O132" s="269"/>
      <c r="P132" s="133"/>
      <c r="Q132" s="33"/>
      <c r="R132" s="33"/>
    </row>
    <row r="133" spans="1:18" ht="15" hidden="1" customHeight="1">
      <c r="A133" s="309" t="s">
        <v>445</v>
      </c>
      <c r="B133" s="309"/>
      <c r="C133" s="309"/>
      <c r="D133" s="309"/>
      <c r="E133" s="309"/>
      <c r="F133" s="309"/>
      <c r="G133" s="126">
        <f t="shared" ref="G133:I133" si="26">SUM(G130:G132)</f>
        <v>0</v>
      </c>
      <c r="H133" s="126">
        <f t="shared" si="26"/>
        <v>0</v>
      </c>
      <c r="I133" s="126">
        <f t="shared" si="26"/>
        <v>0</v>
      </c>
      <c r="J133" s="126">
        <f>SUM(J130:J132)</f>
        <v>0</v>
      </c>
      <c r="K133" s="306"/>
      <c r="L133" s="306"/>
      <c r="M133" s="306"/>
      <c r="N133" s="306"/>
      <c r="O133" s="306"/>
      <c r="P133" s="306"/>
      <c r="Q133" s="33"/>
      <c r="R133" s="33"/>
    </row>
    <row r="134" spans="1:18" ht="127.5" hidden="1" customHeight="1">
      <c r="A134" s="283" t="s">
        <v>60</v>
      </c>
      <c r="B134" s="270" t="s">
        <v>52</v>
      </c>
      <c r="C134" s="270" t="s">
        <v>2</v>
      </c>
      <c r="D134" s="123" t="s">
        <v>53</v>
      </c>
      <c r="E134" s="124" t="s">
        <v>54</v>
      </c>
      <c r="F134" s="124" t="s">
        <v>55</v>
      </c>
      <c r="G134" s="124" t="s">
        <v>6</v>
      </c>
      <c r="H134" s="124" t="s">
        <v>7</v>
      </c>
      <c r="I134" s="124" t="s">
        <v>437</v>
      </c>
      <c r="J134" s="124" t="s">
        <v>438</v>
      </c>
      <c r="K134" s="319" t="s">
        <v>352</v>
      </c>
      <c r="L134" s="319"/>
      <c r="M134" s="270" t="s">
        <v>57</v>
      </c>
      <c r="N134" s="270" t="s">
        <v>61</v>
      </c>
      <c r="O134" s="33"/>
      <c r="P134" s="33"/>
      <c r="Q134" s="33"/>
      <c r="R134" s="33"/>
    </row>
    <row r="135" spans="1:18" ht="15.75" hidden="1" customHeight="1">
      <c r="A135" s="125" t="s">
        <v>71</v>
      </c>
      <c r="B135" s="321" t="s">
        <v>74</v>
      </c>
      <c r="C135" s="321"/>
      <c r="D135" s="321"/>
      <c r="E135" s="321"/>
      <c r="F135" s="321"/>
      <c r="G135" s="321"/>
      <c r="H135" s="321"/>
      <c r="I135" s="321"/>
      <c r="J135" s="321"/>
      <c r="K135" s="321"/>
      <c r="L135" s="321"/>
      <c r="M135" s="321"/>
      <c r="N135" s="321"/>
      <c r="O135" s="33"/>
      <c r="P135" s="33"/>
      <c r="Q135" s="33"/>
      <c r="R135" s="33"/>
    </row>
    <row r="136" spans="1:18" ht="60.75" hidden="1" customHeight="1">
      <c r="A136" s="117" t="s">
        <v>823</v>
      </c>
      <c r="B136" s="265" t="s">
        <v>75</v>
      </c>
      <c r="C136" s="269" t="s">
        <v>17</v>
      </c>
      <c r="D136" s="273">
        <v>11400</v>
      </c>
      <c r="E136" s="107"/>
      <c r="F136" s="107"/>
      <c r="G136" s="107"/>
      <c r="H136" s="44"/>
      <c r="I136" s="44">
        <f>H136*0.1</f>
        <v>0</v>
      </c>
      <c r="J136" s="44">
        <f>H136+I136</f>
        <v>0</v>
      </c>
      <c r="K136" s="298" t="s">
        <v>451</v>
      </c>
      <c r="L136" s="298"/>
      <c r="M136" s="265"/>
      <c r="N136" s="54"/>
      <c r="O136" s="255"/>
      <c r="P136" s="33"/>
      <c r="Q136" s="33"/>
      <c r="R136" s="33"/>
    </row>
    <row r="137" spans="1:18" ht="63.75" hidden="1" customHeight="1">
      <c r="A137" s="117" t="s">
        <v>824</v>
      </c>
      <c r="B137" s="265" t="s">
        <v>75</v>
      </c>
      <c r="C137" s="269" t="s">
        <v>17</v>
      </c>
      <c r="D137" s="105">
        <v>120</v>
      </c>
      <c r="E137" s="107"/>
      <c r="F137" s="107"/>
      <c r="G137" s="107"/>
      <c r="H137" s="44"/>
      <c r="I137" s="44">
        <f>H137*0.1</f>
        <v>0</v>
      </c>
      <c r="J137" s="44">
        <f>H137+I137</f>
        <v>0</v>
      </c>
      <c r="K137" s="298" t="s">
        <v>452</v>
      </c>
      <c r="L137" s="298"/>
      <c r="M137" s="265"/>
      <c r="N137" s="54"/>
      <c r="O137" s="33"/>
      <c r="P137" s="33"/>
      <c r="Q137" s="33"/>
      <c r="R137" s="33"/>
    </row>
    <row r="138" spans="1:18" ht="16.5" hidden="1" customHeight="1">
      <c r="A138" s="309" t="s">
        <v>825</v>
      </c>
      <c r="B138" s="309"/>
      <c r="C138" s="309"/>
      <c r="D138" s="309"/>
      <c r="E138" s="309"/>
      <c r="F138" s="309"/>
      <c r="G138" s="126">
        <f t="shared" ref="G138:I138" si="27">SUM(G136:G137)</f>
        <v>0</v>
      </c>
      <c r="H138" s="126">
        <f t="shared" si="27"/>
        <v>0</v>
      </c>
      <c r="I138" s="126">
        <f t="shared" si="27"/>
        <v>0</v>
      </c>
      <c r="J138" s="126">
        <f>SUM(J136:J137)</f>
        <v>0</v>
      </c>
      <c r="K138" s="306"/>
      <c r="L138" s="306"/>
      <c r="M138" s="306"/>
      <c r="N138" s="306"/>
      <c r="O138" s="33"/>
      <c r="P138" s="33"/>
      <c r="Q138" s="33"/>
      <c r="R138" s="33"/>
    </row>
    <row r="139" spans="1:18" hidden="1">
      <c r="A139" s="379"/>
      <c r="B139" s="170"/>
      <c r="C139" s="284"/>
      <c r="D139" s="33"/>
      <c r="E139" s="33"/>
      <c r="F139" s="33"/>
      <c r="G139" s="33"/>
      <c r="H139" s="33"/>
      <c r="I139" s="33"/>
      <c r="J139" s="33"/>
      <c r="K139" s="33"/>
      <c r="L139" s="33"/>
      <c r="M139" s="33"/>
      <c r="N139" s="33"/>
      <c r="O139" s="33"/>
      <c r="P139" s="33"/>
      <c r="Q139" s="33"/>
      <c r="R139" s="33"/>
    </row>
    <row r="140" spans="1:18" ht="126.75" hidden="1" customHeight="1">
      <c r="A140" s="283" t="s">
        <v>60</v>
      </c>
      <c r="B140" s="270" t="s">
        <v>52</v>
      </c>
      <c r="C140" s="270" t="s">
        <v>2</v>
      </c>
      <c r="D140" s="123" t="s">
        <v>53</v>
      </c>
      <c r="E140" s="124" t="s">
        <v>54</v>
      </c>
      <c r="F140" s="124" t="s">
        <v>55</v>
      </c>
      <c r="G140" s="124" t="s">
        <v>6</v>
      </c>
      <c r="H140" s="124" t="s">
        <v>7</v>
      </c>
      <c r="I140" s="124" t="s">
        <v>437</v>
      </c>
      <c r="J140" s="124" t="s">
        <v>438</v>
      </c>
      <c r="K140" s="319" t="s">
        <v>352</v>
      </c>
      <c r="L140" s="319"/>
      <c r="M140" s="270" t="s">
        <v>76</v>
      </c>
      <c r="N140" s="270" t="s">
        <v>77</v>
      </c>
      <c r="O140" s="270" t="s">
        <v>57</v>
      </c>
      <c r="P140" s="270" t="s">
        <v>61</v>
      </c>
      <c r="Q140" s="33"/>
      <c r="R140" s="33"/>
    </row>
    <row r="141" spans="1:18" ht="17.25" hidden="1" customHeight="1">
      <c r="A141" s="277" t="s">
        <v>73</v>
      </c>
      <c r="B141" s="305" t="s">
        <v>74</v>
      </c>
      <c r="C141" s="305"/>
      <c r="D141" s="305"/>
      <c r="E141" s="305"/>
      <c r="F141" s="305"/>
      <c r="G141" s="305"/>
      <c r="H141" s="305"/>
      <c r="I141" s="305"/>
      <c r="J141" s="305"/>
      <c r="K141" s="305"/>
      <c r="L141" s="305"/>
      <c r="M141" s="305"/>
      <c r="N141" s="305"/>
      <c r="O141" s="305"/>
      <c r="P141" s="305"/>
      <c r="Q141" s="33"/>
      <c r="R141" s="33"/>
    </row>
    <row r="142" spans="1:18" ht="92.25" hidden="1" customHeight="1">
      <c r="A142" s="266" t="s">
        <v>826</v>
      </c>
      <c r="B142" s="282" t="s">
        <v>454</v>
      </c>
      <c r="C142" s="94" t="s">
        <v>17</v>
      </c>
      <c r="D142" s="111">
        <v>600</v>
      </c>
      <c r="E142" s="128"/>
      <c r="F142" s="128"/>
      <c r="G142" s="128"/>
      <c r="H142" s="128"/>
      <c r="I142" s="128">
        <f>H142*0.1</f>
        <v>0</v>
      </c>
      <c r="J142" s="128">
        <f>H142+I142</f>
        <v>0</v>
      </c>
      <c r="K142" s="308" t="s">
        <v>1090</v>
      </c>
      <c r="L142" s="308"/>
      <c r="M142" s="94">
        <v>0</v>
      </c>
      <c r="N142" s="94" t="s">
        <v>79</v>
      </c>
      <c r="O142" s="129"/>
      <c r="P142" s="282"/>
      <c r="Q142" s="33"/>
      <c r="R142" s="33"/>
    </row>
    <row r="143" spans="1:18" ht="93" hidden="1" customHeight="1">
      <c r="A143" s="266" t="s">
        <v>827</v>
      </c>
      <c r="B143" s="282" t="s">
        <v>454</v>
      </c>
      <c r="C143" s="94" t="s">
        <v>17</v>
      </c>
      <c r="D143" s="111">
        <v>24</v>
      </c>
      <c r="E143" s="128"/>
      <c r="F143" s="128"/>
      <c r="G143" s="128"/>
      <c r="H143" s="128"/>
      <c r="I143" s="128">
        <f>H143*0.1</f>
        <v>0</v>
      </c>
      <c r="J143" s="128">
        <f>H143+I143</f>
        <v>0</v>
      </c>
      <c r="K143" s="308" t="s">
        <v>1090</v>
      </c>
      <c r="L143" s="308"/>
      <c r="M143" s="94" t="s">
        <v>20</v>
      </c>
      <c r="N143" s="94" t="s">
        <v>79</v>
      </c>
      <c r="O143" s="93"/>
      <c r="P143" s="282"/>
      <c r="Q143" s="33"/>
      <c r="R143" s="33"/>
    </row>
    <row r="144" spans="1:18" hidden="1">
      <c r="A144" s="320" t="s">
        <v>453</v>
      </c>
      <c r="B144" s="320"/>
      <c r="C144" s="320"/>
      <c r="D144" s="320"/>
      <c r="E144" s="320"/>
      <c r="F144" s="320"/>
      <c r="G144" s="130">
        <f t="shared" ref="G144:I144" si="28">SUM(G142:G143)</f>
        <v>0</v>
      </c>
      <c r="H144" s="130">
        <f t="shared" si="28"/>
        <v>0</v>
      </c>
      <c r="I144" s="130">
        <f t="shared" si="28"/>
        <v>0</v>
      </c>
      <c r="J144" s="130">
        <f>SUM(J142:J143)</f>
        <v>0</v>
      </c>
      <c r="K144" s="294"/>
      <c r="L144" s="294"/>
      <c r="M144" s="294"/>
      <c r="N144" s="294"/>
      <c r="O144" s="294"/>
      <c r="P144" s="294"/>
      <c r="Q144" s="33"/>
      <c r="R144" s="33"/>
    </row>
    <row r="145" spans="1:18" ht="127.5" hidden="1">
      <c r="A145" s="283" t="s">
        <v>60</v>
      </c>
      <c r="B145" s="270" t="s">
        <v>52</v>
      </c>
      <c r="C145" s="270" t="s">
        <v>2</v>
      </c>
      <c r="D145" s="123" t="s">
        <v>53</v>
      </c>
      <c r="E145" s="124" t="s">
        <v>54</v>
      </c>
      <c r="F145" s="124" t="s">
        <v>55</v>
      </c>
      <c r="G145" s="124" t="s">
        <v>6</v>
      </c>
      <c r="H145" s="124" t="s">
        <v>7</v>
      </c>
      <c r="I145" s="124" t="s">
        <v>437</v>
      </c>
      <c r="J145" s="124" t="s">
        <v>438</v>
      </c>
      <c r="K145" s="319" t="s">
        <v>352</v>
      </c>
      <c r="L145" s="319"/>
      <c r="M145" s="270" t="s">
        <v>57</v>
      </c>
      <c r="N145" s="270" t="s">
        <v>61</v>
      </c>
      <c r="O145" s="33"/>
      <c r="P145" s="33"/>
      <c r="Q145" s="33"/>
      <c r="R145" s="33"/>
    </row>
    <row r="146" spans="1:18" ht="15.75" hidden="1" customHeight="1">
      <c r="A146" s="268" t="s">
        <v>78</v>
      </c>
      <c r="B146" s="321" t="s">
        <v>74</v>
      </c>
      <c r="C146" s="321"/>
      <c r="D146" s="321"/>
      <c r="E146" s="321"/>
      <c r="F146" s="321"/>
      <c r="G146" s="321"/>
      <c r="H146" s="321"/>
      <c r="I146" s="321"/>
      <c r="J146" s="321"/>
      <c r="K146" s="321"/>
      <c r="L146" s="321"/>
      <c r="M146" s="321"/>
      <c r="N146" s="321"/>
      <c r="O146" s="33"/>
      <c r="P146" s="33"/>
      <c r="Q146" s="33"/>
      <c r="R146" s="33"/>
    </row>
    <row r="147" spans="1:18" ht="60" hidden="1" customHeight="1">
      <c r="A147" s="117" t="s">
        <v>828</v>
      </c>
      <c r="B147" s="265" t="s">
        <v>81</v>
      </c>
      <c r="C147" s="269" t="s">
        <v>17</v>
      </c>
      <c r="D147" s="105">
        <v>360</v>
      </c>
      <c r="E147" s="107"/>
      <c r="F147" s="107"/>
      <c r="G147" s="44"/>
      <c r="H147" s="44"/>
      <c r="I147" s="44">
        <f>H147*0.1</f>
        <v>0</v>
      </c>
      <c r="J147" s="44">
        <f>H147+I147</f>
        <v>0</v>
      </c>
      <c r="K147" s="298" t="s">
        <v>456</v>
      </c>
      <c r="L147" s="298"/>
      <c r="M147" s="269"/>
      <c r="N147" s="265"/>
      <c r="O147" s="33"/>
      <c r="P147" s="129"/>
      <c r="Q147" s="33"/>
      <c r="R147" s="33"/>
    </row>
    <row r="148" spans="1:18" ht="60" hidden="1" customHeight="1">
      <c r="A148" s="117" t="s">
        <v>829</v>
      </c>
      <c r="B148" s="265" t="s">
        <v>81</v>
      </c>
      <c r="C148" s="269" t="s">
        <v>17</v>
      </c>
      <c r="D148" s="105">
        <v>720</v>
      </c>
      <c r="E148" s="107"/>
      <c r="F148" s="107"/>
      <c r="G148" s="44"/>
      <c r="H148" s="44"/>
      <c r="I148" s="44">
        <f>H148*0.1</f>
        <v>0</v>
      </c>
      <c r="J148" s="44">
        <f>H148+I148</f>
        <v>0</v>
      </c>
      <c r="K148" s="298" t="s">
        <v>457</v>
      </c>
      <c r="L148" s="298"/>
      <c r="M148" s="269"/>
      <c r="N148" s="265"/>
      <c r="O148" s="33"/>
      <c r="P148" s="33"/>
      <c r="Q148" s="33"/>
      <c r="R148" s="33"/>
    </row>
    <row r="149" spans="1:18" ht="15.75" hidden="1" customHeight="1">
      <c r="A149" s="309" t="s">
        <v>455</v>
      </c>
      <c r="B149" s="309"/>
      <c r="C149" s="309"/>
      <c r="D149" s="309"/>
      <c r="E149" s="309"/>
      <c r="F149" s="309"/>
      <c r="G149" s="126">
        <f t="shared" ref="G149:I149" si="29">SUM(G147:G148)</f>
        <v>0</v>
      </c>
      <c r="H149" s="126">
        <f t="shared" si="29"/>
        <v>0</v>
      </c>
      <c r="I149" s="126">
        <f t="shared" si="29"/>
        <v>0</v>
      </c>
      <c r="J149" s="126">
        <f>SUM(J147:J148)</f>
        <v>0</v>
      </c>
      <c r="K149" s="322"/>
      <c r="L149" s="322"/>
      <c r="M149" s="322"/>
      <c r="N149" s="322"/>
      <c r="O149" s="33"/>
      <c r="P149" s="33"/>
      <c r="Q149" s="33"/>
      <c r="R149" s="33"/>
    </row>
    <row r="150" spans="1:18" ht="127.5" hidden="1">
      <c r="A150" s="283" t="s">
        <v>60</v>
      </c>
      <c r="B150" s="270" t="s">
        <v>52</v>
      </c>
      <c r="C150" s="270" t="s">
        <v>2</v>
      </c>
      <c r="D150" s="123" t="s">
        <v>53</v>
      </c>
      <c r="E150" s="124" t="s">
        <v>54</v>
      </c>
      <c r="F150" s="124" t="s">
        <v>55</v>
      </c>
      <c r="G150" s="124" t="s">
        <v>6</v>
      </c>
      <c r="H150" s="124" t="s">
        <v>7</v>
      </c>
      <c r="I150" s="124" t="s">
        <v>437</v>
      </c>
      <c r="J150" s="124" t="s">
        <v>438</v>
      </c>
      <c r="K150" s="319" t="s">
        <v>352</v>
      </c>
      <c r="L150" s="319"/>
      <c r="M150" s="270" t="s">
        <v>57</v>
      </c>
      <c r="N150" s="270" t="s">
        <v>61</v>
      </c>
      <c r="O150" s="33"/>
      <c r="P150" s="33"/>
      <c r="Q150" s="33"/>
      <c r="R150" s="33"/>
    </row>
    <row r="151" spans="1:18" ht="108" hidden="1" customHeight="1">
      <c r="A151" s="131" t="s">
        <v>80</v>
      </c>
      <c r="B151" s="114" t="s">
        <v>459</v>
      </c>
      <c r="C151" s="273" t="s">
        <v>17</v>
      </c>
      <c r="D151" s="105">
        <v>200</v>
      </c>
      <c r="E151" s="44"/>
      <c r="F151" s="44"/>
      <c r="G151" s="44"/>
      <c r="H151" s="44"/>
      <c r="I151" s="44">
        <f>H151*0.1</f>
        <v>0</v>
      </c>
      <c r="J151" s="44">
        <f>H151+I151</f>
        <v>0</v>
      </c>
      <c r="K151" s="298" t="s">
        <v>458</v>
      </c>
      <c r="L151" s="298"/>
      <c r="M151" s="265"/>
      <c r="N151" s="265"/>
      <c r="O151" s="33"/>
      <c r="P151" s="380"/>
      <c r="Q151" s="380"/>
      <c r="R151" s="380"/>
    </row>
    <row r="152" spans="1:18" ht="135" hidden="1" customHeight="1">
      <c r="A152" s="131" t="s">
        <v>82</v>
      </c>
      <c r="B152" s="114" t="s">
        <v>461</v>
      </c>
      <c r="C152" s="269" t="s">
        <v>17</v>
      </c>
      <c r="D152" s="105">
        <v>160</v>
      </c>
      <c r="E152" s="132"/>
      <c r="F152" s="132"/>
      <c r="G152" s="132"/>
      <c r="H152" s="132"/>
      <c r="I152" s="44">
        <f>H152*0.1</f>
        <v>0</v>
      </c>
      <c r="J152" s="44">
        <f>H152+I152</f>
        <v>0</v>
      </c>
      <c r="K152" s="298" t="s">
        <v>460</v>
      </c>
      <c r="L152" s="298"/>
      <c r="M152" s="33"/>
      <c r="N152" s="133"/>
      <c r="O152" s="33"/>
      <c r="P152" s="380"/>
      <c r="Q152" s="380"/>
      <c r="R152" s="380"/>
    </row>
    <row r="153" spans="1:18" hidden="1">
      <c r="A153" s="33"/>
      <c r="B153" s="62" t="s">
        <v>830</v>
      </c>
      <c r="C153" s="33"/>
      <c r="D153" s="33"/>
      <c r="E153" s="33"/>
      <c r="F153" s="33"/>
      <c r="G153" s="33"/>
      <c r="H153" s="33"/>
      <c r="I153" s="33"/>
      <c r="J153" s="33"/>
      <c r="K153" s="33"/>
      <c r="L153" s="33"/>
      <c r="M153" s="33"/>
      <c r="N153" s="33"/>
      <c r="O153" s="33"/>
      <c r="P153" s="33"/>
      <c r="Q153" s="33"/>
      <c r="R153" s="33"/>
    </row>
    <row r="154" spans="1:18" ht="15" hidden="1" customHeight="1">
      <c r="A154" s="33"/>
      <c r="B154" s="381" t="s">
        <v>84</v>
      </c>
      <c r="C154" s="381"/>
      <c r="D154" s="381"/>
      <c r="E154" s="381"/>
      <c r="F154" s="381"/>
      <c r="G154" s="381"/>
      <c r="H154" s="381"/>
      <c r="I154" s="381"/>
      <c r="J154" s="381"/>
      <c r="K154" s="381"/>
      <c r="L154" s="381"/>
      <c r="M154" s="381"/>
      <c r="N154" s="381"/>
      <c r="O154" s="381"/>
      <c r="P154" s="381"/>
      <c r="Q154" s="33"/>
      <c r="R154" s="33"/>
    </row>
    <row r="155" spans="1:18" ht="15" hidden="1" customHeight="1">
      <c r="A155" s="33"/>
      <c r="B155" s="381" t="s">
        <v>85</v>
      </c>
      <c r="C155" s="381"/>
      <c r="D155" s="381"/>
      <c r="E155" s="381"/>
      <c r="F155" s="381"/>
      <c r="G155" s="381"/>
      <c r="H155" s="381"/>
      <c r="I155" s="381"/>
      <c r="J155" s="381"/>
      <c r="K155" s="381"/>
      <c r="L155" s="381"/>
      <c r="M155" s="381"/>
      <c r="N155" s="381"/>
      <c r="O155" s="381"/>
      <c r="P155" s="381"/>
      <c r="Q155" s="33"/>
      <c r="R155" s="33"/>
    </row>
    <row r="156" spans="1:18" s="10" customFormat="1" ht="15" hidden="1" customHeight="1">
      <c r="A156" s="382"/>
      <c r="B156" s="381" t="s">
        <v>831</v>
      </c>
      <c r="C156" s="381"/>
      <c r="D156" s="381"/>
      <c r="E156" s="381"/>
      <c r="F156" s="381"/>
      <c r="G156" s="381"/>
      <c r="H156" s="381"/>
      <c r="I156" s="381"/>
      <c r="J156" s="381"/>
      <c r="K156" s="381"/>
      <c r="L156" s="381"/>
      <c r="M156" s="381"/>
      <c r="N156" s="381"/>
      <c r="O156" s="381"/>
      <c r="P156" s="381"/>
      <c r="Q156" s="368"/>
      <c r="R156" s="368"/>
    </row>
    <row r="157" spans="1:18" ht="15" hidden="1" customHeight="1">
      <c r="A157" s="33"/>
      <c r="B157" s="381" t="s">
        <v>832</v>
      </c>
      <c r="C157" s="381"/>
      <c r="D157" s="381"/>
      <c r="E157" s="381"/>
      <c r="F157" s="381"/>
      <c r="G157" s="381"/>
      <c r="H157" s="381"/>
      <c r="I157" s="381"/>
      <c r="J157" s="381"/>
      <c r="K157" s="381"/>
      <c r="L157" s="381"/>
      <c r="M157" s="381"/>
      <c r="N157" s="381"/>
      <c r="O157" s="381"/>
      <c r="P157" s="381"/>
      <c r="Q157" s="33"/>
      <c r="R157" s="33"/>
    </row>
    <row r="158" spans="1:18" ht="15" hidden="1" customHeight="1">
      <c r="A158" s="33"/>
      <c r="B158" s="383" t="s">
        <v>86</v>
      </c>
      <c r="C158" s="383"/>
      <c r="D158" s="383"/>
      <c r="E158" s="383"/>
      <c r="F158" s="383"/>
      <c r="G158" s="383"/>
      <c r="H158" s="383"/>
      <c r="I158" s="383"/>
      <c r="J158" s="383"/>
      <c r="K158" s="383"/>
      <c r="L158" s="383"/>
      <c r="M158" s="383"/>
      <c r="N158" s="383"/>
      <c r="O158" s="383"/>
      <c r="P158" s="383"/>
      <c r="Q158" s="33"/>
      <c r="R158" s="33"/>
    </row>
    <row r="159" spans="1:18" ht="15" hidden="1" customHeight="1">
      <c r="A159" s="33"/>
      <c r="B159" s="381" t="s">
        <v>87</v>
      </c>
      <c r="C159" s="381"/>
      <c r="D159" s="381"/>
      <c r="E159" s="381"/>
      <c r="F159" s="381"/>
      <c r="G159" s="381"/>
      <c r="H159" s="381"/>
      <c r="I159" s="381"/>
      <c r="J159" s="381"/>
      <c r="K159" s="381"/>
      <c r="L159" s="381"/>
      <c r="M159" s="381"/>
      <c r="N159" s="381"/>
      <c r="O159" s="381"/>
      <c r="P159" s="381"/>
      <c r="Q159" s="33"/>
      <c r="R159" s="33"/>
    </row>
    <row r="160" spans="1:18" ht="27" hidden="1" customHeight="1">
      <c r="A160" s="33"/>
      <c r="B160" s="335" t="s">
        <v>88</v>
      </c>
      <c r="C160" s="335"/>
      <c r="D160" s="335"/>
      <c r="E160" s="335"/>
      <c r="F160" s="335"/>
      <c r="G160" s="335"/>
      <c r="H160" s="335"/>
      <c r="I160" s="335"/>
      <c r="J160" s="335"/>
      <c r="K160" s="335"/>
      <c r="L160" s="335"/>
      <c r="M160" s="335"/>
      <c r="N160" s="335"/>
      <c r="O160" s="335"/>
      <c r="P160" s="335"/>
      <c r="Q160" s="33"/>
      <c r="R160" s="33"/>
    </row>
    <row r="161" spans="1:18" ht="15" hidden="1" customHeight="1">
      <c r="A161" s="33"/>
      <c r="B161" s="381" t="s">
        <v>89</v>
      </c>
      <c r="C161" s="381"/>
      <c r="D161" s="381"/>
      <c r="E161" s="381"/>
      <c r="F161" s="381"/>
      <c r="G161" s="381"/>
      <c r="H161" s="381"/>
      <c r="I161" s="381"/>
      <c r="J161" s="381"/>
      <c r="K161" s="381"/>
      <c r="L161" s="381"/>
      <c r="M161" s="381"/>
      <c r="N161" s="381"/>
      <c r="O161" s="381"/>
      <c r="P161" s="381"/>
      <c r="Q161" s="33"/>
      <c r="R161" s="33"/>
    </row>
    <row r="162" spans="1:18" ht="15" hidden="1" customHeight="1">
      <c r="A162" s="33"/>
      <c r="B162" s="381" t="s">
        <v>90</v>
      </c>
      <c r="C162" s="381"/>
      <c r="D162" s="381"/>
      <c r="E162" s="381"/>
      <c r="F162" s="381"/>
      <c r="G162" s="381"/>
      <c r="H162" s="381"/>
      <c r="I162" s="381"/>
      <c r="J162" s="381"/>
      <c r="K162" s="381"/>
      <c r="L162" s="381"/>
      <c r="M162" s="381"/>
      <c r="N162" s="381"/>
      <c r="O162" s="381"/>
      <c r="P162" s="381"/>
      <c r="Q162" s="33"/>
      <c r="R162" s="33"/>
    </row>
    <row r="163" spans="1:18" ht="15" hidden="1" customHeight="1">
      <c r="A163" s="33"/>
      <c r="B163" s="384" t="s">
        <v>91</v>
      </c>
      <c r="C163" s="384"/>
      <c r="D163" s="384"/>
      <c r="E163" s="384"/>
      <c r="F163" s="384"/>
      <c r="G163" s="384"/>
      <c r="H163" s="384"/>
      <c r="I163" s="384"/>
      <c r="J163" s="384"/>
      <c r="K163" s="384"/>
      <c r="L163" s="384"/>
      <c r="M163" s="384"/>
      <c r="N163" s="384"/>
      <c r="O163" s="384"/>
      <c r="P163" s="384"/>
      <c r="Q163" s="33"/>
      <c r="R163" s="33"/>
    </row>
    <row r="164" spans="1:18" hidden="1">
      <c r="A164" s="33"/>
      <c r="B164" s="33"/>
      <c r="C164" s="33"/>
      <c r="D164" s="33"/>
      <c r="E164" s="33"/>
      <c r="F164" s="33"/>
      <c r="G164" s="33"/>
      <c r="H164" s="33"/>
      <c r="I164" s="33"/>
      <c r="J164" s="33"/>
      <c r="K164" s="33"/>
      <c r="L164" s="33"/>
      <c r="M164" s="33"/>
      <c r="N164" s="33"/>
      <c r="O164" s="33"/>
      <c r="P164" s="33"/>
      <c r="Q164" s="33"/>
      <c r="R164" s="33"/>
    </row>
    <row r="165" spans="1:18" ht="136.5" hidden="1" customHeight="1">
      <c r="A165" s="270" t="s">
        <v>60</v>
      </c>
      <c r="B165" s="270" t="s">
        <v>52</v>
      </c>
      <c r="C165" s="270" t="s">
        <v>2</v>
      </c>
      <c r="D165" s="123" t="s">
        <v>53</v>
      </c>
      <c r="E165" s="124" t="s">
        <v>54</v>
      </c>
      <c r="F165" s="124" t="s">
        <v>55</v>
      </c>
      <c r="G165" s="124" t="s">
        <v>6</v>
      </c>
      <c r="H165" s="124" t="s">
        <v>7</v>
      </c>
      <c r="I165" s="124" t="s">
        <v>437</v>
      </c>
      <c r="J165" s="124" t="s">
        <v>438</v>
      </c>
      <c r="K165" s="324" t="s">
        <v>352</v>
      </c>
      <c r="L165" s="324"/>
      <c r="M165" s="324"/>
      <c r="N165" s="324"/>
      <c r="O165" s="270" t="s">
        <v>462</v>
      </c>
      <c r="P165" s="270" t="s">
        <v>14</v>
      </c>
      <c r="Q165" s="33"/>
      <c r="R165" s="33"/>
    </row>
    <row r="166" spans="1:18" ht="141.75" hidden="1" customHeight="1">
      <c r="A166" s="131" t="s">
        <v>83</v>
      </c>
      <c r="B166" s="114" t="s">
        <v>94</v>
      </c>
      <c r="C166" s="269" t="s">
        <v>17</v>
      </c>
      <c r="D166" s="105">
        <v>6</v>
      </c>
      <c r="E166" s="44"/>
      <c r="F166" s="44"/>
      <c r="G166" s="44"/>
      <c r="H166" s="44"/>
      <c r="I166" s="44">
        <f>H166*0.1</f>
        <v>0</v>
      </c>
      <c r="J166" s="44">
        <f>H166+I166</f>
        <v>0</v>
      </c>
      <c r="K166" s="289" t="s">
        <v>95</v>
      </c>
      <c r="L166" s="289"/>
      <c r="M166" s="289"/>
      <c r="N166" s="289"/>
      <c r="O166" s="129"/>
      <c r="P166" s="265"/>
      <c r="Q166" s="33"/>
      <c r="R166" s="33"/>
    </row>
    <row r="167" spans="1:18" ht="15" hidden="1" customHeight="1">
      <c r="A167" s="131" t="s">
        <v>93</v>
      </c>
      <c r="B167" s="314" t="s">
        <v>97</v>
      </c>
      <c r="C167" s="314"/>
      <c r="D167" s="314"/>
      <c r="E167" s="314"/>
      <c r="F167" s="314"/>
      <c r="G167" s="314"/>
      <c r="H167" s="314"/>
      <c r="I167" s="314"/>
      <c r="J167" s="314"/>
      <c r="K167" s="314"/>
      <c r="L167" s="314"/>
      <c r="M167" s="314"/>
      <c r="N167" s="314"/>
      <c r="O167" s="314"/>
      <c r="P167" s="314"/>
      <c r="Q167" s="33"/>
      <c r="R167" s="33"/>
    </row>
    <row r="168" spans="1:18" ht="29.25" hidden="1" customHeight="1">
      <c r="A168" s="117" t="s">
        <v>833</v>
      </c>
      <c r="B168" s="265" t="s">
        <v>463</v>
      </c>
      <c r="C168" s="269" t="s">
        <v>17</v>
      </c>
      <c r="D168" s="99">
        <v>900</v>
      </c>
      <c r="E168" s="44"/>
      <c r="F168" s="44"/>
      <c r="G168" s="44"/>
      <c r="H168" s="44"/>
      <c r="I168" s="44">
        <f>H168*0.1</f>
        <v>0</v>
      </c>
      <c r="J168" s="44">
        <f>H168+I168</f>
        <v>0</v>
      </c>
      <c r="K168" s="289" t="s">
        <v>1077</v>
      </c>
      <c r="L168" s="289"/>
      <c r="M168" s="289"/>
      <c r="N168" s="289"/>
      <c r="O168" s="134"/>
      <c r="P168" s="114"/>
      <c r="Q168" s="33"/>
      <c r="R168" s="33"/>
    </row>
    <row r="169" spans="1:18" ht="30" hidden="1">
      <c r="A169" s="117" t="s">
        <v>834</v>
      </c>
      <c r="B169" s="265" t="s">
        <v>464</v>
      </c>
      <c r="C169" s="269" t="s">
        <v>17</v>
      </c>
      <c r="D169" s="135">
        <v>500</v>
      </c>
      <c r="E169" s="44"/>
      <c r="F169" s="44"/>
      <c r="G169" s="44"/>
      <c r="H169" s="44"/>
      <c r="I169" s="44">
        <f t="shared" ref="I169:I173" si="30">H169*0.1</f>
        <v>0</v>
      </c>
      <c r="J169" s="44">
        <f t="shared" ref="J169:J173" si="31">H169+I169</f>
        <v>0</v>
      </c>
      <c r="K169" s="289"/>
      <c r="L169" s="289"/>
      <c r="M169" s="289"/>
      <c r="N169" s="289"/>
      <c r="O169" s="114"/>
      <c r="P169" s="114"/>
      <c r="Q169" s="33"/>
      <c r="R169" s="33"/>
    </row>
    <row r="170" spans="1:18" ht="30" hidden="1">
      <c r="A170" s="117" t="s">
        <v>835</v>
      </c>
      <c r="B170" s="265" t="s">
        <v>465</v>
      </c>
      <c r="C170" s="269" t="s">
        <v>17</v>
      </c>
      <c r="D170" s="135">
        <v>1000</v>
      </c>
      <c r="E170" s="44"/>
      <c r="F170" s="44"/>
      <c r="G170" s="44"/>
      <c r="H170" s="44"/>
      <c r="I170" s="44">
        <f t="shared" si="30"/>
        <v>0</v>
      </c>
      <c r="J170" s="44">
        <f t="shared" si="31"/>
        <v>0</v>
      </c>
      <c r="K170" s="289"/>
      <c r="L170" s="289"/>
      <c r="M170" s="289"/>
      <c r="N170" s="289"/>
      <c r="O170" s="114"/>
      <c r="P170" s="114"/>
      <c r="Q170" s="33"/>
      <c r="R170" s="33"/>
    </row>
    <row r="171" spans="1:18" ht="30" hidden="1">
      <c r="A171" s="117" t="s">
        <v>836</v>
      </c>
      <c r="B171" s="265" t="s">
        <v>466</v>
      </c>
      <c r="C171" s="269" t="s">
        <v>17</v>
      </c>
      <c r="D171" s="269">
        <v>30000</v>
      </c>
      <c r="E171" s="44"/>
      <c r="F171" s="44"/>
      <c r="G171" s="44"/>
      <c r="H171" s="44"/>
      <c r="I171" s="44">
        <f t="shared" si="30"/>
        <v>0</v>
      </c>
      <c r="J171" s="44">
        <f t="shared" si="31"/>
        <v>0</v>
      </c>
      <c r="K171" s="289"/>
      <c r="L171" s="289"/>
      <c r="M171" s="289"/>
      <c r="N171" s="289"/>
      <c r="O171" s="114"/>
      <c r="P171" s="114"/>
      <c r="Q171" s="33"/>
      <c r="R171" s="33"/>
    </row>
    <row r="172" spans="1:18" ht="30" hidden="1">
      <c r="A172" s="117" t="s">
        <v>837</v>
      </c>
      <c r="B172" s="265" t="s">
        <v>467</v>
      </c>
      <c r="C172" s="269" t="s">
        <v>17</v>
      </c>
      <c r="D172" s="269">
        <v>60000</v>
      </c>
      <c r="E172" s="44"/>
      <c r="F172" s="44"/>
      <c r="G172" s="44"/>
      <c r="H172" s="44"/>
      <c r="I172" s="44">
        <f t="shared" si="30"/>
        <v>0</v>
      </c>
      <c r="J172" s="44">
        <f t="shared" si="31"/>
        <v>0</v>
      </c>
      <c r="K172" s="289"/>
      <c r="L172" s="289"/>
      <c r="M172" s="289"/>
      <c r="N172" s="289"/>
      <c r="O172" s="114"/>
      <c r="P172" s="114"/>
      <c r="Q172" s="33"/>
      <c r="R172" s="33"/>
    </row>
    <row r="173" spans="1:18" ht="30" hidden="1">
      <c r="A173" s="117" t="s">
        <v>838</v>
      </c>
      <c r="B173" s="265" t="s">
        <v>468</v>
      </c>
      <c r="C173" s="269" t="s">
        <v>17</v>
      </c>
      <c r="D173" s="269">
        <v>80000</v>
      </c>
      <c r="E173" s="44"/>
      <c r="F173" s="44"/>
      <c r="G173" s="44"/>
      <c r="H173" s="44"/>
      <c r="I173" s="44">
        <f t="shared" si="30"/>
        <v>0</v>
      </c>
      <c r="J173" s="44">
        <f t="shared" si="31"/>
        <v>0</v>
      </c>
      <c r="K173" s="289"/>
      <c r="L173" s="289"/>
      <c r="M173" s="289"/>
      <c r="N173" s="289"/>
      <c r="O173" s="114"/>
      <c r="P173" s="114"/>
      <c r="Q173" s="33"/>
      <c r="R173" s="33"/>
    </row>
    <row r="174" spans="1:18" ht="15" hidden="1" customHeight="1">
      <c r="A174" s="309" t="s">
        <v>839</v>
      </c>
      <c r="B174" s="309"/>
      <c r="C174" s="309"/>
      <c r="D174" s="309"/>
      <c r="E174" s="309"/>
      <c r="F174" s="309"/>
      <c r="G174" s="126">
        <f t="shared" ref="G174:I174" si="32">SUM(G168:G173)</f>
        <v>0</v>
      </c>
      <c r="H174" s="126">
        <f t="shared" si="32"/>
        <v>0</v>
      </c>
      <c r="I174" s="126">
        <f t="shared" si="32"/>
        <v>0</v>
      </c>
      <c r="J174" s="126">
        <f>SUM(J168:J173)</f>
        <v>0</v>
      </c>
      <c r="K174" s="325"/>
      <c r="L174" s="325"/>
      <c r="M174" s="325"/>
      <c r="N174" s="325"/>
      <c r="O174" s="325"/>
      <c r="P174" s="325"/>
      <c r="Q174" s="33"/>
      <c r="R174" s="33"/>
    </row>
    <row r="175" spans="1:18" ht="29.25" hidden="1" customHeight="1">
      <c r="A175" s="268" t="s">
        <v>96</v>
      </c>
      <c r="B175" s="114" t="s">
        <v>470</v>
      </c>
      <c r="C175" s="269" t="s">
        <v>17</v>
      </c>
      <c r="D175" s="273">
        <v>1500</v>
      </c>
      <c r="E175" s="44"/>
      <c r="F175" s="44"/>
      <c r="G175" s="44"/>
      <c r="H175" s="44"/>
      <c r="I175" s="44">
        <f>H175*0.1</f>
        <v>0</v>
      </c>
      <c r="J175" s="44">
        <f>H175+I175</f>
        <v>0</v>
      </c>
      <c r="K175" s="326" t="s">
        <v>469</v>
      </c>
      <c r="L175" s="326"/>
      <c r="M175" s="326"/>
      <c r="N175" s="326"/>
      <c r="O175" s="129"/>
      <c r="P175" s="265"/>
      <c r="Q175" s="33"/>
      <c r="R175" s="33"/>
    </row>
    <row r="176" spans="1:18" ht="15" hidden="1" customHeight="1">
      <c r="A176" s="131" t="s">
        <v>98</v>
      </c>
      <c r="B176" s="314" t="s">
        <v>100</v>
      </c>
      <c r="C176" s="314"/>
      <c r="D176" s="314"/>
      <c r="E176" s="314"/>
      <c r="F176" s="314"/>
      <c r="G176" s="314"/>
      <c r="H176" s="314"/>
      <c r="I176" s="314"/>
      <c r="J176" s="314"/>
      <c r="K176" s="314"/>
      <c r="L176" s="314"/>
      <c r="M176" s="314"/>
      <c r="N176" s="314"/>
      <c r="O176" s="314"/>
      <c r="P176" s="314"/>
      <c r="Q176" s="33"/>
      <c r="R176" s="33"/>
    </row>
    <row r="177" spans="1:18" ht="45" hidden="1" customHeight="1">
      <c r="A177" s="117" t="s">
        <v>840</v>
      </c>
      <c r="B177" s="265" t="s">
        <v>101</v>
      </c>
      <c r="C177" s="269" t="s">
        <v>17</v>
      </c>
      <c r="D177" s="105">
        <v>225</v>
      </c>
      <c r="E177" s="44"/>
      <c r="F177" s="44"/>
      <c r="G177" s="44"/>
      <c r="H177" s="44"/>
      <c r="I177" s="44">
        <f>H177*0.1</f>
        <v>0</v>
      </c>
      <c r="J177" s="44">
        <f>H177+I177</f>
        <v>0</v>
      </c>
      <c r="K177" s="289" t="s">
        <v>102</v>
      </c>
      <c r="L177" s="289"/>
      <c r="M177" s="289"/>
      <c r="N177" s="289"/>
      <c r="O177" s="129"/>
      <c r="P177" s="265"/>
      <c r="Q177" s="33"/>
      <c r="R177" s="33"/>
    </row>
    <row r="178" spans="1:18" ht="45" hidden="1">
      <c r="A178" s="117" t="s">
        <v>841</v>
      </c>
      <c r="B178" s="265" t="s">
        <v>103</v>
      </c>
      <c r="C178" s="269" t="s">
        <v>17</v>
      </c>
      <c r="D178" s="105">
        <v>50</v>
      </c>
      <c r="E178" s="44"/>
      <c r="F178" s="44"/>
      <c r="G178" s="44"/>
      <c r="H178" s="44"/>
      <c r="I178" s="44">
        <f t="shared" ref="I178:I186" si="33">H178*0.1</f>
        <v>0</v>
      </c>
      <c r="J178" s="44">
        <f t="shared" ref="J178:J186" si="34">H178+I178</f>
        <v>0</v>
      </c>
      <c r="K178" s="289"/>
      <c r="L178" s="289"/>
      <c r="M178" s="289"/>
      <c r="N178" s="289"/>
      <c r="O178" s="265"/>
      <c r="P178" s="265"/>
      <c r="Q178" s="33"/>
      <c r="R178" s="33"/>
    </row>
    <row r="179" spans="1:18" ht="45" hidden="1">
      <c r="A179" s="117" t="s">
        <v>842</v>
      </c>
      <c r="B179" s="265" t="s">
        <v>104</v>
      </c>
      <c r="C179" s="269" t="s">
        <v>17</v>
      </c>
      <c r="D179" s="105">
        <v>75</v>
      </c>
      <c r="E179" s="44"/>
      <c r="F179" s="44"/>
      <c r="G179" s="44"/>
      <c r="H179" s="44"/>
      <c r="I179" s="44">
        <f t="shared" si="33"/>
        <v>0</v>
      </c>
      <c r="J179" s="44">
        <f t="shared" si="34"/>
        <v>0</v>
      </c>
      <c r="K179" s="289"/>
      <c r="L179" s="289"/>
      <c r="M179" s="289"/>
      <c r="N179" s="289"/>
      <c r="O179" s="265"/>
      <c r="P179" s="265"/>
      <c r="Q179" s="33"/>
      <c r="R179" s="33"/>
    </row>
    <row r="180" spans="1:18" ht="45" hidden="1">
      <c r="A180" s="117" t="s">
        <v>843</v>
      </c>
      <c r="B180" s="265" t="s">
        <v>105</v>
      </c>
      <c r="C180" s="269" t="s">
        <v>17</v>
      </c>
      <c r="D180" s="105">
        <v>800</v>
      </c>
      <c r="E180" s="44"/>
      <c r="F180" s="44"/>
      <c r="G180" s="44"/>
      <c r="H180" s="44"/>
      <c r="I180" s="44">
        <f t="shared" si="33"/>
        <v>0</v>
      </c>
      <c r="J180" s="44">
        <f t="shared" si="34"/>
        <v>0</v>
      </c>
      <c r="K180" s="289"/>
      <c r="L180" s="289"/>
      <c r="M180" s="289"/>
      <c r="N180" s="289"/>
      <c r="O180" s="265"/>
      <c r="P180" s="265"/>
      <c r="Q180" s="33"/>
      <c r="R180" s="33"/>
    </row>
    <row r="181" spans="1:18" ht="45" hidden="1">
      <c r="A181" s="117" t="s">
        <v>844</v>
      </c>
      <c r="B181" s="265" t="s">
        <v>106</v>
      </c>
      <c r="C181" s="269" t="s">
        <v>17</v>
      </c>
      <c r="D181" s="273">
        <v>4000</v>
      </c>
      <c r="E181" s="44"/>
      <c r="F181" s="44"/>
      <c r="G181" s="44"/>
      <c r="H181" s="44"/>
      <c r="I181" s="44">
        <f t="shared" si="33"/>
        <v>0</v>
      </c>
      <c r="J181" s="44">
        <f t="shared" si="34"/>
        <v>0</v>
      </c>
      <c r="K181" s="289"/>
      <c r="L181" s="289"/>
      <c r="M181" s="289"/>
      <c r="N181" s="289"/>
      <c r="O181" s="265"/>
      <c r="P181" s="265"/>
      <c r="Q181" s="33"/>
      <c r="R181" s="33"/>
    </row>
    <row r="182" spans="1:18" ht="45" hidden="1">
      <c r="A182" s="117" t="s">
        <v>845</v>
      </c>
      <c r="B182" s="265" t="s">
        <v>107</v>
      </c>
      <c r="C182" s="269" t="s">
        <v>17</v>
      </c>
      <c r="D182" s="105">
        <v>125</v>
      </c>
      <c r="E182" s="44"/>
      <c r="F182" s="44"/>
      <c r="G182" s="44"/>
      <c r="H182" s="44"/>
      <c r="I182" s="44">
        <f t="shared" si="33"/>
        <v>0</v>
      </c>
      <c r="J182" s="44">
        <f t="shared" si="34"/>
        <v>0</v>
      </c>
      <c r="K182" s="289"/>
      <c r="L182" s="289"/>
      <c r="M182" s="289"/>
      <c r="N182" s="289"/>
      <c r="O182" s="265"/>
      <c r="P182" s="265"/>
      <c r="Q182" s="33"/>
      <c r="R182" s="33"/>
    </row>
    <row r="183" spans="1:18" ht="45" hidden="1">
      <c r="A183" s="117" t="s">
        <v>846</v>
      </c>
      <c r="B183" s="265" t="s">
        <v>108</v>
      </c>
      <c r="C183" s="269" t="s">
        <v>17</v>
      </c>
      <c r="D183" s="273">
        <v>1800</v>
      </c>
      <c r="E183" s="44"/>
      <c r="F183" s="44"/>
      <c r="G183" s="44"/>
      <c r="H183" s="44"/>
      <c r="I183" s="44">
        <f t="shared" si="33"/>
        <v>0</v>
      </c>
      <c r="J183" s="44">
        <f t="shared" si="34"/>
        <v>0</v>
      </c>
      <c r="K183" s="289"/>
      <c r="L183" s="289"/>
      <c r="M183" s="289"/>
      <c r="N183" s="289"/>
      <c r="O183" s="265"/>
      <c r="P183" s="265"/>
      <c r="Q183" s="33"/>
      <c r="R183" s="33"/>
    </row>
    <row r="184" spans="1:18" ht="45" hidden="1">
      <c r="A184" s="117" t="s">
        <v>847</v>
      </c>
      <c r="B184" s="265" t="s">
        <v>109</v>
      </c>
      <c r="C184" s="269" t="s">
        <v>17</v>
      </c>
      <c r="D184" s="105">
        <v>50</v>
      </c>
      <c r="E184" s="44"/>
      <c r="F184" s="44"/>
      <c r="G184" s="44"/>
      <c r="H184" s="44"/>
      <c r="I184" s="44">
        <f t="shared" si="33"/>
        <v>0</v>
      </c>
      <c r="J184" s="44">
        <f t="shared" si="34"/>
        <v>0</v>
      </c>
      <c r="K184" s="289"/>
      <c r="L184" s="289"/>
      <c r="M184" s="289"/>
      <c r="N184" s="289"/>
      <c r="O184" s="265"/>
      <c r="P184" s="265"/>
      <c r="Q184" s="33"/>
      <c r="R184" s="33"/>
    </row>
    <row r="185" spans="1:18" ht="45" hidden="1">
      <c r="A185" s="117" t="s">
        <v>848</v>
      </c>
      <c r="B185" s="265" t="s">
        <v>110</v>
      </c>
      <c r="C185" s="269" t="s">
        <v>17</v>
      </c>
      <c r="D185" s="105">
        <v>100</v>
      </c>
      <c r="E185" s="44"/>
      <c r="F185" s="44"/>
      <c r="G185" s="44"/>
      <c r="H185" s="44"/>
      <c r="I185" s="44">
        <f t="shared" si="33"/>
        <v>0</v>
      </c>
      <c r="J185" s="44">
        <f t="shared" si="34"/>
        <v>0</v>
      </c>
      <c r="K185" s="289"/>
      <c r="L185" s="289"/>
      <c r="M185" s="289"/>
      <c r="N185" s="289"/>
      <c r="O185" s="265"/>
      <c r="P185" s="265"/>
      <c r="Q185" s="33"/>
      <c r="R185" s="33"/>
    </row>
    <row r="186" spans="1:18" ht="30" hidden="1">
      <c r="A186" s="117" t="s">
        <v>849</v>
      </c>
      <c r="B186" s="265" t="s">
        <v>111</v>
      </c>
      <c r="C186" s="269" t="s">
        <v>17</v>
      </c>
      <c r="D186" s="273">
        <v>1800</v>
      </c>
      <c r="E186" s="44"/>
      <c r="F186" s="44"/>
      <c r="G186" s="44"/>
      <c r="H186" s="44"/>
      <c r="I186" s="44">
        <f t="shared" si="33"/>
        <v>0</v>
      </c>
      <c r="J186" s="44">
        <f t="shared" si="34"/>
        <v>0</v>
      </c>
      <c r="K186" s="289"/>
      <c r="L186" s="289"/>
      <c r="M186" s="289"/>
      <c r="N186" s="289"/>
      <c r="O186" s="265"/>
      <c r="P186" s="265"/>
      <c r="Q186" s="33"/>
      <c r="R186" s="33"/>
    </row>
    <row r="187" spans="1:18" ht="15" hidden="1" customHeight="1">
      <c r="A187" s="309" t="s">
        <v>850</v>
      </c>
      <c r="B187" s="309"/>
      <c r="C187" s="309"/>
      <c r="D187" s="309"/>
      <c r="E187" s="309"/>
      <c r="F187" s="309"/>
      <c r="G187" s="44">
        <f t="shared" ref="G187:I187" si="35">SUM(G177:G186)</f>
        <v>0</v>
      </c>
      <c r="H187" s="44">
        <f t="shared" si="35"/>
        <v>0</v>
      </c>
      <c r="I187" s="44">
        <f t="shared" si="35"/>
        <v>0</v>
      </c>
      <c r="J187" s="44">
        <f>SUM(J177:J186)</f>
        <v>0</v>
      </c>
      <c r="K187" s="325"/>
      <c r="L187" s="325"/>
      <c r="M187" s="325"/>
      <c r="N187" s="325"/>
      <c r="O187" s="325"/>
      <c r="P187" s="325"/>
      <c r="Q187" s="33"/>
      <c r="R187" s="33"/>
    </row>
    <row r="188" spans="1:18" ht="66.75" hidden="1" customHeight="1">
      <c r="A188" s="268" t="s">
        <v>99</v>
      </c>
      <c r="B188" s="114" t="s">
        <v>471</v>
      </c>
      <c r="C188" s="269" t="s">
        <v>17</v>
      </c>
      <c r="D188" s="273">
        <v>50</v>
      </c>
      <c r="E188" s="44"/>
      <c r="F188" s="44"/>
      <c r="G188" s="44"/>
      <c r="H188" s="44"/>
      <c r="I188" s="44">
        <f>H188*0.1</f>
        <v>0</v>
      </c>
      <c r="J188" s="44">
        <f>H188+I188</f>
        <v>0</v>
      </c>
      <c r="K188" s="289" t="s">
        <v>472</v>
      </c>
      <c r="L188" s="289"/>
      <c r="M188" s="289"/>
      <c r="N188" s="289"/>
      <c r="O188" s="129"/>
      <c r="P188" s="265"/>
      <c r="Q188" s="33"/>
      <c r="R188" s="33"/>
    </row>
    <row r="189" spans="1:18" ht="15" hidden="1" customHeight="1">
      <c r="A189" s="268" t="s">
        <v>112</v>
      </c>
      <c r="B189" s="314" t="s">
        <v>114</v>
      </c>
      <c r="C189" s="314"/>
      <c r="D189" s="314"/>
      <c r="E189" s="314"/>
      <c r="F189" s="314"/>
      <c r="G189" s="314"/>
      <c r="H189" s="314"/>
      <c r="I189" s="314"/>
      <c r="J189" s="314"/>
      <c r="K189" s="314"/>
      <c r="L189" s="314"/>
      <c r="M189" s="314"/>
      <c r="N189" s="314"/>
      <c r="O189" s="314"/>
      <c r="P189" s="314"/>
      <c r="Q189" s="33"/>
      <c r="R189" s="33"/>
    </row>
    <row r="190" spans="1:18" ht="15" hidden="1" customHeight="1">
      <c r="A190" s="117" t="s">
        <v>851</v>
      </c>
      <c r="B190" s="267" t="s">
        <v>473</v>
      </c>
      <c r="C190" s="269" t="s">
        <v>17</v>
      </c>
      <c r="D190" s="105">
        <v>100</v>
      </c>
      <c r="E190" s="44"/>
      <c r="F190" s="44"/>
      <c r="G190" s="44"/>
      <c r="H190" s="44"/>
      <c r="I190" s="44">
        <f>H190*0.1</f>
        <v>0</v>
      </c>
      <c r="J190" s="44">
        <f>H190+I190</f>
        <v>0</v>
      </c>
      <c r="K190" s="289" t="s">
        <v>115</v>
      </c>
      <c r="L190" s="289"/>
      <c r="M190" s="289"/>
      <c r="N190" s="289"/>
      <c r="O190" s="129"/>
      <c r="P190" s="265"/>
      <c r="Q190" s="33"/>
      <c r="R190" s="33"/>
    </row>
    <row r="191" spans="1:18" hidden="1">
      <c r="A191" s="117" t="s">
        <v>852</v>
      </c>
      <c r="B191" s="267" t="s">
        <v>474</v>
      </c>
      <c r="C191" s="269" t="s">
        <v>17</v>
      </c>
      <c r="D191" s="105">
        <v>100</v>
      </c>
      <c r="E191" s="44"/>
      <c r="F191" s="44"/>
      <c r="G191" s="44"/>
      <c r="H191" s="44"/>
      <c r="I191" s="44">
        <f t="shared" ref="I191:I194" si="36">H191*0.1</f>
        <v>0</v>
      </c>
      <c r="J191" s="44">
        <f t="shared" ref="J191:J194" si="37">H191+I191</f>
        <v>0</v>
      </c>
      <c r="K191" s="289"/>
      <c r="L191" s="289"/>
      <c r="M191" s="289"/>
      <c r="N191" s="289"/>
      <c r="O191" s="265"/>
      <c r="P191" s="265"/>
      <c r="Q191" s="33"/>
      <c r="R191" s="33"/>
    </row>
    <row r="192" spans="1:18" hidden="1">
      <c r="A192" s="117" t="s">
        <v>853</v>
      </c>
      <c r="B192" s="267" t="s">
        <v>475</v>
      </c>
      <c r="C192" s="269" t="s">
        <v>17</v>
      </c>
      <c r="D192" s="273">
        <v>12000</v>
      </c>
      <c r="E192" s="44"/>
      <c r="F192" s="44"/>
      <c r="G192" s="44"/>
      <c r="H192" s="44"/>
      <c r="I192" s="44">
        <f t="shared" si="36"/>
        <v>0</v>
      </c>
      <c r="J192" s="44">
        <f t="shared" si="37"/>
        <v>0</v>
      </c>
      <c r="K192" s="289"/>
      <c r="L192" s="289"/>
      <c r="M192" s="289"/>
      <c r="N192" s="289"/>
      <c r="O192" s="265"/>
      <c r="P192" s="265"/>
      <c r="Q192" s="33"/>
      <c r="R192" s="33"/>
    </row>
    <row r="193" spans="1:18" hidden="1">
      <c r="A193" s="117" t="s">
        <v>854</v>
      </c>
      <c r="B193" s="267" t="s">
        <v>476</v>
      </c>
      <c r="C193" s="269" t="s">
        <v>17</v>
      </c>
      <c r="D193" s="105">
        <v>100</v>
      </c>
      <c r="E193" s="44"/>
      <c r="F193" s="44"/>
      <c r="G193" s="44"/>
      <c r="H193" s="44"/>
      <c r="I193" s="44">
        <f t="shared" si="36"/>
        <v>0</v>
      </c>
      <c r="J193" s="44">
        <f t="shared" si="37"/>
        <v>0</v>
      </c>
      <c r="K193" s="289"/>
      <c r="L193" s="289"/>
      <c r="M193" s="289"/>
      <c r="N193" s="289"/>
      <c r="O193" s="265"/>
      <c r="P193" s="265"/>
      <c r="Q193" s="33"/>
      <c r="R193" s="33"/>
    </row>
    <row r="194" spans="1:18" hidden="1">
      <c r="A194" s="117" t="s">
        <v>855</v>
      </c>
      <c r="B194" s="267" t="s">
        <v>477</v>
      </c>
      <c r="C194" s="269" t="s">
        <v>17</v>
      </c>
      <c r="D194" s="105">
        <v>100</v>
      </c>
      <c r="E194" s="44"/>
      <c r="F194" s="44"/>
      <c r="G194" s="44"/>
      <c r="H194" s="44"/>
      <c r="I194" s="44">
        <f t="shared" si="36"/>
        <v>0</v>
      </c>
      <c r="J194" s="44">
        <f t="shared" si="37"/>
        <v>0</v>
      </c>
      <c r="K194" s="289"/>
      <c r="L194" s="289"/>
      <c r="M194" s="289"/>
      <c r="N194" s="289"/>
      <c r="O194" s="265"/>
      <c r="P194" s="265"/>
      <c r="Q194" s="33"/>
      <c r="R194" s="33"/>
    </row>
    <row r="195" spans="1:18" ht="15" hidden="1" customHeight="1">
      <c r="A195" s="309" t="s">
        <v>856</v>
      </c>
      <c r="B195" s="309"/>
      <c r="C195" s="309"/>
      <c r="D195" s="309"/>
      <c r="E195" s="309"/>
      <c r="F195" s="309"/>
      <c r="G195" s="44">
        <f t="shared" ref="G195:I195" si="38">SUM(G190:G194)</f>
        <v>0</v>
      </c>
      <c r="H195" s="44">
        <f t="shared" si="38"/>
        <v>0</v>
      </c>
      <c r="I195" s="44">
        <f t="shared" si="38"/>
        <v>0</v>
      </c>
      <c r="J195" s="44">
        <f>SUM(J190:J194)</f>
        <v>0</v>
      </c>
      <c r="K195" s="325"/>
      <c r="L195" s="325"/>
      <c r="M195" s="325"/>
      <c r="N195" s="325"/>
      <c r="O195" s="325"/>
      <c r="P195" s="325"/>
      <c r="Q195" s="33"/>
      <c r="R195" s="33"/>
    </row>
    <row r="196" spans="1:18" ht="15" hidden="1" customHeight="1">
      <c r="A196" s="131" t="s">
        <v>113</v>
      </c>
      <c r="B196" s="327" t="s">
        <v>117</v>
      </c>
      <c r="C196" s="327"/>
      <c r="D196" s="327"/>
      <c r="E196" s="327"/>
      <c r="F196" s="327"/>
      <c r="G196" s="327"/>
      <c r="H196" s="327"/>
      <c r="I196" s="327"/>
      <c r="J196" s="327"/>
      <c r="K196" s="327"/>
      <c r="L196" s="327"/>
      <c r="M196" s="327"/>
      <c r="N196" s="327"/>
      <c r="O196" s="265"/>
      <c r="P196" s="265"/>
      <c r="Q196" s="33"/>
      <c r="R196" s="33"/>
    </row>
    <row r="197" spans="1:18" ht="91.5" hidden="1" customHeight="1">
      <c r="A197" s="117" t="s">
        <v>857</v>
      </c>
      <c r="B197" s="267" t="s">
        <v>481</v>
      </c>
      <c r="C197" s="269" t="s">
        <v>17</v>
      </c>
      <c r="D197" s="105">
        <v>320</v>
      </c>
      <c r="E197" s="44"/>
      <c r="F197" s="44"/>
      <c r="G197" s="44"/>
      <c r="H197" s="44"/>
      <c r="I197" s="44">
        <f>H197*0.1</f>
        <v>0</v>
      </c>
      <c r="J197" s="44">
        <f>H197+I197</f>
        <v>0</v>
      </c>
      <c r="K197" s="323" t="s">
        <v>478</v>
      </c>
      <c r="L197" s="323"/>
      <c r="M197" s="323"/>
      <c r="N197" s="323"/>
      <c r="O197" s="129"/>
      <c r="P197" s="265"/>
      <c r="Q197" s="33"/>
      <c r="R197" s="33"/>
    </row>
    <row r="198" spans="1:18" ht="99.75" hidden="1" customHeight="1">
      <c r="A198" s="117" t="s">
        <v>858</v>
      </c>
      <c r="B198" s="267" t="s">
        <v>481</v>
      </c>
      <c r="C198" s="269" t="s">
        <v>17</v>
      </c>
      <c r="D198" s="105">
        <v>700</v>
      </c>
      <c r="E198" s="44"/>
      <c r="F198" s="44"/>
      <c r="G198" s="44"/>
      <c r="H198" s="44"/>
      <c r="I198" s="44">
        <f t="shared" ref="I198:I199" si="39">H198*0.1</f>
        <v>0</v>
      </c>
      <c r="J198" s="44">
        <f t="shared" ref="J198:J199" si="40">H198+I198</f>
        <v>0</v>
      </c>
      <c r="K198" s="323" t="s">
        <v>479</v>
      </c>
      <c r="L198" s="323"/>
      <c r="M198" s="323"/>
      <c r="N198" s="323"/>
      <c r="O198" s="265"/>
      <c r="P198" s="265"/>
      <c r="Q198" s="33"/>
      <c r="R198" s="33"/>
    </row>
    <row r="199" spans="1:18" ht="90.75" hidden="1" customHeight="1">
      <c r="A199" s="117" t="s">
        <v>859</v>
      </c>
      <c r="B199" s="267" t="s">
        <v>481</v>
      </c>
      <c r="C199" s="269" t="s">
        <v>17</v>
      </c>
      <c r="D199" s="105">
        <v>25</v>
      </c>
      <c r="E199" s="44"/>
      <c r="F199" s="44"/>
      <c r="G199" s="44"/>
      <c r="H199" s="44"/>
      <c r="I199" s="44">
        <f t="shared" si="39"/>
        <v>0</v>
      </c>
      <c r="J199" s="44">
        <f t="shared" si="40"/>
        <v>0</v>
      </c>
      <c r="K199" s="323" t="s">
        <v>480</v>
      </c>
      <c r="L199" s="323"/>
      <c r="M199" s="323"/>
      <c r="N199" s="323"/>
      <c r="O199" s="265"/>
      <c r="P199" s="265"/>
      <c r="Q199" s="33"/>
      <c r="R199" s="33"/>
    </row>
    <row r="200" spans="1:18" ht="15" hidden="1" customHeight="1">
      <c r="A200" s="309" t="s">
        <v>860</v>
      </c>
      <c r="B200" s="309"/>
      <c r="C200" s="309"/>
      <c r="D200" s="309"/>
      <c r="E200" s="309"/>
      <c r="F200" s="309"/>
      <c r="G200" s="44">
        <f t="shared" ref="G200:I200" si="41">SUM(G197:G199)</f>
        <v>0</v>
      </c>
      <c r="H200" s="44">
        <f t="shared" si="41"/>
        <v>0</v>
      </c>
      <c r="I200" s="44">
        <f t="shared" si="41"/>
        <v>0</v>
      </c>
      <c r="J200" s="44">
        <f>SUM(J197:J199)</f>
        <v>0</v>
      </c>
      <c r="K200" s="325"/>
      <c r="L200" s="325"/>
      <c r="M200" s="325"/>
      <c r="N200" s="325"/>
      <c r="O200" s="325"/>
      <c r="P200" s="325"/>
      <c r="Q200" s="33"/>
      <c r="R200" s="33"/>
    </row>
    <row r="201" spans="1:18" ht="15" hidden="1" customHeight="1">
      <c r="A201" s="268" t="s">
        <v>116</v>
      </c>
      <c r="B201" s="314" t="s">
        <v>119</v>
      </c>
      <c r="C201" s="314"/>
      <c r="D201" s="314"/>
      <c r="E201" s="314"/>
      <c r="F201" s="314"/>
      <c r="G201" s="314"/>
      <c r="H201" s="314"/>
      <c r="I201" s="314"/>
      <c r="J201" s="314"/>
      <c r="K201" s="314"/>
      <c r="L201" s="314"/>
      <c r="M201" s="314"/>
      <c r="N201" s="314"/>
      <c r="O201" s="314"/>
      <c r="P201" s="314"/>
      <c r="Q201" s="33"/>
      <c r="R201" s="33"/>
    </row>
    <row r="202" spans="1:18" ht="19.5" hidden="1" customHeight="1">
      <c r="A202" s="117" t="s">
        <v>861</v>
      </c>
      <c r="B202" s="265" t="s">
        <v>483</v>
      </c>
      <c r="C202" s="269" t="s">
        <v>17</v>
      </c>
      <c r="D202" s="273">
        <v>1600</v>
      </c>
      <c r="E202" s="44"/>
      <c r="F202" s="44"/>
      <c r="G202" s="44"/>
      <c r="H202" s="44"/>
      <c r="I202" s="44">
        <f>H202*0.1</f>
        <v>0</v>
      </c>
      <c r="J202" s="44">
        <f>H202+I202</f>
        <v>0</v>
      </c>
      <c r="K202" s="289" t="s">
        <v>482</v>
      </c>
      <c r="L202" s="289"/>
      <c r="M202" s="289"/>
      <c r="N202" s="289"/>
      <c r="O202" s="129"/>
      <c r="P202" s="265"/>
      <c r="Q202" s="33"/>
      <c r="R202" s="33"/>
    </row>
    <row r="203" spans="1:18" ht="18" hidden="1" customHeight="1">
      <c r="A203" s="117" t="s">
        <v>862</v>
      </c>
      <c r="B203" s="265" t="s">
        <v>484</v>
      </c>
      <c r="C203" s="269" t="s">
        <v>17</v>
      </c>
      <c r="D203" s="273">
        <v>4500</v>
      </c>
      <c r="E203" s="44"/>
      <c r="F203" s="44"/>
      <c r="G203" s="44"/>
      <c r="H203" s="44"/>
      <c r="I203" s="44">
        <f t="shared" ref="I203:I209" si="42">H203*0.1</f>
        <v>0</v>
      </c>
      <c r="J203" s="44">
        <f t="shared" ref="J203:J209" si="43">H203+I203</f>
        <v>0</v>
      </c>
      <c r="K203" s="289"/>
      <c r="L203" s="289"/>
      <c r="M203" s="289"/>
      <c r="N203" s="289"/>
      <c r="O203" s="265"/>
      <c r="P203" s="265"/>
      <c r="Q203" s="33"/>
      <c r="R203" s="33"/>
    </row>
    <row r="204" spans="1:18" ht="18" hidden="1" customHeight="1">
      <c r="A204" s="117" t="s">
        <v>863</v>
      </c>
      <c r="B204" s="265" t="s">
        <v>485</v>
      </c>
      <c r="C204" s="269" t="s">
        <v>17</v>
      </c>
      <c r="D204" s="273">
        <v>12000</v>
      </c>
      <c r="E204" s="44"/>
      <c r="F204" s="44"/>
      <c r="G204" s="44"/>
      <c r="H204" s="44"/>
      <c r="I204" s="44">
        <f t="shared" si="42"/>
        <v>0</v>
      </c>
      <c r="J204" s="44">
        <f t="shared" si="43"/>
        <v>0</v>
      </c>
      <c r="K204" s="289"/>
      <c r="L204" s="289"/>
      <c r="M204" s="289"/>
      <c r="N204" s="289"/>
      <c r="O204" s="265"/>
      <c r="P204" s="265"/>
      <c r="Q204" s="33"/>
      <c r="R204" s="33"/>
    </row>
    <row r="205" spans="1:18" ht="17.25" hidden="1" customHeight="1">
      <c r="A205" s="117" t="s">
        <v>864</v>
      </c>
      <c r="B205" s="265" t="s">
        <v>486</v>
      </c>
      <c r="C205" s="269" t="s">
        <v>17</v>
      </c>
      <c r="D205" s="273">
        <v>4500</v>
      </c>
      <c r="E205" s="44"/>
      <c r="F205" s="44"/>
      <c r="G205" s="44"/>
      <c r="H205" s="44"/>
      <c r="I205" s="44">
        <f t="shared" si="42"/>
        <v>0</v>
      </c>
      <c r="J205" s="44">
        <f t="shared" si="43"/>
        <v>0</v>
      </c>
      <c r="K205" s="289"/>
      <c r="L205" s="289"/>
      <c r="M205" s="289"/>
      <c r="N205" s="289"/>
      <c r="O205" s="265"/>
      <c r="P205" s="265"/>
      <c r="Q205" s="33"/>
      <c r="R205" s="33"/>
    </row>
    <row r="206" spans="1:18" ht="18.75" hidden="1" customHeight="1">
      <c r="A206" s="117" t="s">
        <v>865</v>
      </c>
      <c r="B206" s="265" t="s">
        <v>487</v>
      </c>
      <c r="C206" s="269" t="s">
        <v>17</v>
      </c>
      <c r="D206" s="273">
        <v>22000</v>
      </c>
      <c r="E206" s="44"/>
      <c r="F206" s="44"/>
      <c r="G206" s="44"/>
      <c r="H206" s="44"/>
      <c r="I206" s="44">
        <f t="shared" si="42"/>
        <v>0</v>
      </c>
      <c r="J206" s="44">
        <f t="shared" si="43"/>
        <v>0</v>
      </c>
      <c r="K206" s="289"/>
      <c r="L206" s="289"/>
      <c r="M206" s="289"/>
      <c r="N206" s="289"/>
      <c r="O206" s="265"/>
      <c r="P206" s="265"/>
      <c r="Q206" s="33"/>
      <c r="R206" s="33"/>
    </row>
    <row r="207" spans="1:18" ht="16.5" hidden="1" customHeight="1">
      <c r="A207" s="117" t="s">
        <v>866</v>
      </c>
      <c r="B207" s="265" t="s">
        <v>488</v>
      </c>
      <c r="C207" s="269" t="s">
        <v>17</v>
      </c>
      <c r="D207" s="105">
        <v>2000</v>
      </c>
      <c r="E207" s="44"/>
      <c r="F207" s="44"/>
      <c r="G207" s="44"/>
      <c r="H207" s="44"/>
      <c r="I207" s="44">
        <f t="shared" si="42"/>
        <v>0</v>
      </c>
      <c r="J207" s="44">
        <f t="shared" si="43"/>
        <v>0</v>
      </c>
      <c r="K207" s="289"/>
      <c r="L207" s="289"/>
      <c r="M207" s="289"/>
      <c r="N207" s="289"/>
      <c r="O207" s="265"/>
      <c r="P207" s="265"/>
      <c r="Q207" s="33"/>
      <c r="R207" s="33"/>
    </row>
    <row r="208" spans="1:18" ht="17.25" hidden="1" customHeight="1">
      <c r="A208" s="117" t="s">
        <v>867</v>
      </c>
      <c r="B208" s="265" t="s">
        <v>489</v>
      </c>
      <c r="C208" s="269" t="s">
        <v>17</v>
      </c>
      <c r="D208" s="105">
        <v>30</v>
      </c>
      <c r="E208" s="44"/>
      <c r="F208" s="44"/>
      <c r="G208" s="44"/>
      <c r="H208" s="44"/>
      <c r="I208" s="44">
        <f t="shared" si="42"/>
        <v>0</v>
      </c>
      <c r="J208" s="44">
        <f t="shared" si="43"/>
        <v>0</v>
      </c>
      <c r="K208" s="289" t="s">
        <v>120</v>
      </c>
      <c r="L208" s="289"/>
      <c r="M208" s="289"/>
      <c r="N208" s="289"/>
      <c r="O208" s="265"/>
      <c r="P208" s="265"/>
      <c r="Q208" s="33"/>
      <c r="R208" s="33"/>
    </row>
    <row r="209" spans="1:18" ht="18" hidden="1" customHeight="1">
      <c r="A209" s="117" t="s">
        <v>868</v>
      </c>
      <c r="B209" s="265" t="s">
        <v>490</v>
      </c>
      <c r="C209" s="269" t="s">
        <v>17</v>
      </c>
      <c r="D209" s="105">
        <v>30</v>
      </c>
      <c r="E209" s="44"/>
      <c r="F209" s="44"/>
      <c r="G209" s="44"/>
      <c r="H209" s="44"/>
      <c r="I209" s="44">
        <f t="shared" si="42"/>
        <v>0</v>
      </c>
      <c r="J209" s="44">
        <f t="shared" si="43"/>
        <v>0</v>
      </c>
      <c r="K209" s="289"/>
      <c r="L209" s="289"/>
      <c r="M209" s="289"/>
      <c r="N209" s="289"/>
      <c r="O209" s="265"/>
      <c r="P209" s="265"/>
      <c r="Q209" s="33"/>
      <c r="R209" s="33"/>
    </row>
    <row r="210" spans="1:18" ht="15" hidden="1" customHeight="1">
      <c r="A210" s="328" t="s">
        <v>869</v>
      </c>
      <c r="B210" s="328"/>
      <c r="C210" s="328"/>
      <c r="D210" s="328"/>
      <c r="E210" s="328"/>
      <c r="F210" s="328"/>
      <c r="G210" s="44">
        <f t="shared" ref="G210:I210" si="44">SUM(G202:G209)</f>
        <v>0</v>
      </c>
      <c r="H210" s="44">
        <f t="shared" si="44"/>
        <v>0</v>
      </c>
      <c r="I210" s="44">
        <f t="shared" si="44"/>
        <v>0</v>
      </c>
      <c r="J210" s="44">
        <f>SUM(J202:J209)</f>
        <v>0</v>
      </c>
      <c r="K210" s="325"/>
      <c r="L210" s="325"/>
      <c r="M210" s="325"/>
      <c r="N210" s="325"/>
      <c r="O210" s="325"/>
      <c r="P210" s="325"/>
      <c r="Q210" s="33"/>
      <c r="R210" s="33"/>
    </row>
    <row r="211" spans="1:18" ht="42.75" hidden="1" customHeight="1">
      <c r="A211" s="131" t="s">
        <v>118</v>
      </c>
      <c r="B211" s="114" t="s">
        <v>122</v>
      </c>
      <c r="C211" s="269" t="s">
        <v>17</v>
      </c>
      <c r="D211" s="105">
        <v>2</v>
      </c>
      <c r="E211" s="44"/>
      <c r="F211" s="44"/>
      <c r="G211" s="44"/>
      <c r="H211" s="44"/>
      <c r="I211" s="44">
        <f>H211*0.1</f>
        <v>0</v>
      </c>
      <c r="J211" s="44">
        <f>H211+I211</f>
        <v>0</v>
      </c>
      <c r="K211" s="289" t="s">
        <v>123</v>
      </c>
      <c r="L211" s="289"/>
      <c r="M211" s="289"/>
      <c r="N211" s="289"/>
      <c r="O211" s="129"/>
      <c r="P211" s="265"/>
      <c r="Q211" s="33"/>
      <c r="R211" s="33"/>
    </row>
    <row r="212" spans="1:18" s="260" customFormat="1" ht="66.75" hidden="1" customHeight="1">
      <c r="A212" s="261" t="s">
        <v>121</v>
      </c>
      <c r="B212" s="280" t="s">
        <v>125</v>
      </c>
      <c r="C212" s="279" t="s">
        <v>17</v>
      </c>
      <c r="D212" s="262">
        <v>160000</v>
      </c>
      <c r="E212" s="258"/>
      <c r="F212" s="258"/>
      <c r="G212" s="258"/>
      <c r="H212" s="258"/>
      <c r="I212" s="258">
        <f t="shared" ref="I212:I214" si="45">H212*0.1</f>
        <v>0</v>
      </c>
      <c r="J212" s="258">
        <f t="shared" ref="J212:J214" si="46">H212+I212</f>
        <v>0</v>
      </c>
      <c r="K212" s="289" t="s">
        <v>126</v>
      </c>
      <c r="L212" s="289"/>
      <c r="M212" s="289"/>
      <c r="N212" s="289"/>
      <c r="O212" s="276"/>
      <c r="P212" s="276"/>
      <c r="Q212" s="281"/>
      <c r="R212" s="281"/>
    </row>
    <row r="213" spans="1:18" s="260" customFormat="1" ht="83.25" hidden="1" customHeight="1">
      <c r="A213" s="261" t="s">
        <v>124</v>
      </c>
      <c r="B213" s="280" t="s">
        <v>128</v>
      </c>
      <c r="C213" s="279" t="s">
        <v>17</v>
      </c>
      <c r="D213" s="262">
        <v>2000</v>
      </c>
      <c r="E213" s="258"/>
      <c r="F213" s="258"/>
      <c r="G213" s="258"/>
      <c r="H213" s="258"/>
      <c r="I213" s="258">
        <f t="shared" si="45"/>
        <v>0</v>
      </c>
      <c r="J213" s="258">
        <f t="shared" si="46"/>
        <v>0</v>
      </c>
      <c r="K213" s="289" t="s">
        <v>129</v>
      </c>
      <c r="L213" s="289"/>
      <c r="M213" s="289"/>
      <c r="N213" s="289"/>
      <c r="O213" s="276"/>
      <c r="P213" s="276"/>
      <c r="Q213" s="281"/>
      <c r="R213" s="281"/>
    </row>
    <row r="214" spans="1:18" ht="252.75" hidden="1" customHeight="1">
      <c r="A214" s="131" t="s">
        <v>127</v>
      </c>
      <c r="B214" s="114" t="s">
        <v>131</v>
      </c>
      <c r="C214" s="269" t="s">
        <v>17</v>
      </c>
      <c r="D214" s="105">
        <v>30</v>
      </c>
      <c r="E214" s="44"/>
      <c r="F214" s="44"/>
      <c r="G214" s="44"/>
      <c r="H214" s="44"/>
      <c r="I214" s="44">
        <f t="shared" si="45"/>
        <v>0</v>
      </c>
      <c r="J214" s="44">
        <f t="shared" si="46"/>
        <v>0</v>
      </c>
      <c r="K214" s="314" t="s">
        <v>491</v>
      </c>
      <c r="L214" s="314"/>
      <c r="M214" s="314"/>
      <c r="N214" s="314"/>
      <c r="O214" s="129"/>
      <c r="P214" s="265"/>
      <c r="Q214" s="33"/>
      <c r="R214" s="33"/>
    </row>
    <row r="215" spans="1:18" ht="15" hidden="1" customHeight="1">
      <c r="A215" s="271" t="s">
        <v>130</v>
      </c>
      <c r="B215" s="329" t="s">
        <v>133</v>
      </c>
      <c r="C215" s="329"/>
      <c r="D215" s="329"/>
      <c r="E215" s="329"/>
      <c r="F215" s="329"/>
      <c r="G215" s="329"/>
      <c r="H215" s="329"/>
      <c r="I215" s="329"/>
      <c r="J215" s="329"/>
      <c r="K215" s="329"/>
      <c r="L215" s="329"/>
      <c r="M215" s="329"/>
      <c r="N215" s="329"/>
      <c r="O215" s="265"/>
      <c r="P215" s="265"/>
      <c r="Q215" s="33"/>
      <c r="R215" s="33"/>
    </row>
    <row r="216" spans="1:18" ht="107.25" hidden="1" customHeight="1">
      <c r="A216" s="115" t="s">
        <v>870</v>
      </c>
      <c r="B216" s="93" t="s">
        <v>494</v>
      </c>
      <c r="C216" s="94" t="s">
        <v>17</v>
      </c>
      <c r="D216" s="111">
        <v>200</v>
      </c>
      <c r="E216" s="136"/>
      <c r="F216" s="136"/>
      <c r="G216" s="136"/>
      <c r="H216" s="136"/>
      <c r="I216" s="136">
        <f>H216*0.1</f>
        <v>0</v>
      </c>
      <c r="J216" s="136">
        <f>H216+I216</f>
        <v>0</v>
      </c>
      <c r="K216" s="308" t="s">
        <v>495</v>
      </c>
      <c r="L216" s="308"/>
      <c r="M216" s="308"/>
      <c r="N216" s="308"/>
      <c r="O216" s="129"/>
      <c r="P216" s="265"/>
      <c r="Q216" s="33"/>
      <c r="R216" s="33"/>
    </row>
    <row r="217" spans="1:18" ht="108" hidden="1" customHeight="1">
      <c r="A217" s="115" t="s">
        <v>871</v>
      </c>
      <c r="B217" s="93" t="s">
        <v>492</v>
      </c>
      <c r="C217" s="94" t="s">
        <v>17</v>
      </c>
      <c r="D217" s="105">
        <v>20</v>
      </c>
      <c r="E217" s="136"/>
      <c r="F217" s="136"/>
      <c r="G217" s="136"/>
      <c r="H217" s="136"/>
      <c r="I217" s="136">
        <f t="shared" ref="I217:I219" si="47">H217*0.1</f>
        <v>0</v>
      </c>
      <c r="J217" s="136">
        <f t="shared" ref="J217:J219" si="48">H217+I217</f>
        <v>0</v>
      </c>
      <c r="K217" s="308" t="s">
        <v>496</v>
      </c>
      <c r="L217" s="308"/>
      <c r="M217" s="308"/>
      <c r="N217" s="308"/>
      <c r="O217" s="265"/>
      <c r="P217" s="265"/>
      <c r="Q217" s="33"/>
      <c r="R217" s="33"/>
    </row>
    <row r="218" spans="1:18" ht="108.75" hidden="1" customHeight="1">
      <c r="A218" s="115" t="s">
        <v>872</v>
      </c>
      <c r="B218" s="93" t="s">
        <v>493</v>
      </c>
      <c r="C218" s="94" t="s">
        <v>17</v>
      </c>
      <c r="D218" s="105">
        <v>60</v>
      </c>
      <c r="E218" s="136"/>
      <c r="F218" s="136"/>
      <c r="G218" s="136"/>
      <c r="H218" s="136"/>
      <c r="I218" s="136">
        <f t="shared" si="47"/>
        <v>0</v>
      </c>
      <c r="J218" s="136">
        <f t="shared" si="48"/>
        <v>0</v>
      </c>
      <c r="K218" s="308" t="s">
        <v>496</v>
      </c>
      <c r="L218" s="308"/>
      <c r="M218" s="308"/>
      <c r="N218" s="308"/>
      <c r="O218" s="265"/>
      <c r="P218" s="265"/>
      <c r="Q218" s="33"/>
      <c r="R218" s="33"/>
    </row>
    <row r="219" spans="1:18" ht="108.75" hidden="1" customHeight="1">
      <c r="A219" s="115" t="s">
        <v>873</v>
      </c>
      <c r="B219" s="93" t="s">
        <v>492</v>
      </c>
      <c r="C219" s="94" t="s">
        <v>17</v>
      </c>
      <c r="D219" s="105">
        <v>10</v>
      </c>
      <c r="E219" s="136"/>
      <c r="F219" s="136"/>
      <c r="G219" s="136"/>
      <c r="H219" s="136"/>
      <c r="I219" s="136">
        <f t="shared" si="47"/>
        <v>0</v>
      </c>
      <c r="J219" s="136">
        <f t="shared" si="48"/>
        <v>0</v>
      </c>
      <c r="K219" s="308" t="s">
        <v>497</v>
      </c>
      <c r="L219" s="308"/>
      <c r="M219" s="308"/>
      <c r="N219" s="308"/>
      <c r="O219" s="265"/>
      <c r="P219" s="265"/>
      <c r="Q219" s="33"/>
      <c r="R219" s="33"/>
    </row>
    <row r="220" spans="1:18" ht="15" hidden="1" customHeight="1">
      <c r="A220" s="309" t="s">
        <v>874</v>
      </c>
      <c r="B220" s="309"/>
      <c r="C220" s="309"/>
      <c r="D220" s="309"/>
      <c r="E220" s="309"/>
      <c r="F220" s="309"/>
      <c r="G220" s="44">
        <f t="shared" ref="G220:I220" si="49">SUM(G216:G219)</f>
        <v>0</v>
      </c>
      <c r="H220" s="44">
        <f t="shared" si="49"/>
        <v>0</v>
      </c>
      <c r="I220" s="44">
        <f t="shared" si="49"/>
        <v>0</v>
      </c>
      <c r="J220" s="44">
        <f>SUM(J216:J219)</f>
        <v>0</v>
      </c>
      <c r="K220" s="325"/>
      <c r="L220" s="325"/>
      <c r="M220" s="325"/>
      <c r="N220" s="325"/>
      <c r="O220" s="325"/>
      <c r="P220" s="325"/>
      <c r="Q220" s="33"/>
      <c r="R220" s="33"/>
    </row>
    <row r="221" spans="1:18" ht="15.75" hidden="1" customHeight="1">
      <c r="A221" s="271" t="s">
        <v>132</v>
      </c>
      <c r="B221" s="314" t="s">
        <v>499</v>
      </c>
      <c r="C221" s="314"/>
      <c r="D221" s="314"/>
      <c r="E221" s="314"/>
      <c r="F221" s="314"/>
      <c r="G221" s="314"/>
      <c r="H221" s="314"/>
      <c r="I221" s="314"/>
      <c r="J221" s="314"/>
      <c r="K221" s="314"/>
      <c r="L221" s="314"/>
      <c r="M221" s="314"/>
      <c r="N221" s="314"/>
      <c r="O221" s="314"/>
      <c r="P221" s="314"/>
      <c r="Q221" s="33"/>
      <c r="R221" s="33"/>
    </row>
    <row r="222" spans="1:18" ht="39" hidden="1" customHeight="1">
      <c r="A222" s="117" t="s">
        <v>875</v>
      </c>
      <c r="B222" s="269" t="s">
        <v>500</v>
      </c>
      <c r="C222" s="269" t="s">
        <v>17</v>
      </c>
      <c r="D222" s="105">
        <v>100</v>
      </c>
      <c r="E222" s="44"/>
      <c r="F222" s="44"/>
      <c r="G222" s="44"/>
      <c r="H222" s="44"/>
      <c r="I222" s="44">
        <f>H222*0.1</f>
        <v>0</v>
      </c>
      <c r="J222" s="44">
        <f>H222+I222</f>
        <v>0</v>
      </c>
      <c r="K222" s="289" t="s">
        <v>498</v>
      </c>
      <c r="L222" s="289"/>
      <c r="M222" s="289"/>
      <c r="N222" s="289"/>
      <c r="O222" s="129"/>
      <c r="P222" s="265"/>
      <c r="Q222" s="33"/>
      <c r="R222" s="33"/>
    </row>
    <row r="223" spans="1:18" ht="40.5" hidden="1" customHeight="1">
      <c r="A223" s="117" t="s">
        <v>876</v>
      </c>
      <c r="B223" s="269" t="s">
        <v>493</v>
      </c>
      <c r="C223" s="269" t="s">
        <v>17</v>
      </c>
      <c r="D223" s="105">
        <v>90</v>
      </c>
      <c r="E223" s="44"/>
      <c r="F223" s="44"/>
      <c r="G223" s="44"/>
      <c r="H223" s="44"/>
      <c r="I223" s="44">
        <f t="shared" ref="I223:I224" si="50">H223*0.1</f>
        <v>0</v>
      </c>
      <c r="J223" s="44">
        <f t="shared" ref="J223:J224" si="51">H223+I223</f>
        <v>0</v>
      </c>
      <c r="K223" s="289"/>
      <c r="L223" s="289"/>
      <c r="M223" s="289"/>
      <c r="N223" s="289"/>
      <c r="O223" s="265"/>
      <c r="P223" s="265"/>
      <c r="Q223" s="33"/>
      <c r="R223" s="33"/>
    </row>
    <row r="224" spans="1:18" ht="32.25" hidden="1" customHeight="1">
      <c r="A224" s="117" t="s">
        <v>877</v>
      </c>
      <c r="B224" s="269" t="s">
        <v>501</v>
      </c>
      <c r="C224" s="269" t="s">
        <v>17</v>
      </c>
      <c r="D224" s="105">
        <v>10</v>
      </c>
      <c r="E224" s="44"/>
      <c r="F224" s="44"/>
      <c r="G224" s="44"/>
      <c r="H224" s="44"/>
      <c r="I224" s="44">
        <f t="shared" si="50"/>
        <v>0</v>
      </c>
      <c r="J224" s="44">
        <f t="shared" si="51"/>
        <v>0</v>
      </c>
      <c r="K224" s="289"/>
      <c r="L224" s="289"/>
      <c r="M224" s="289"/>
      <c r="N224" s="289"/>
      <c r="O224" s="265"/>
      <c r="P224" s="265"/>
      <c r="Q224" s="33"/>
      <c r="R224" s="33"/>
    </row>
    <row r="225" spans="1:18" ht="15" hidden="1" customHeight="1">
      <c r="A225" s="309" t="s">
        <v>878</v>
      </c>
      <c r="B225" s="309"/>
      <c r="C225" s="309"/>
      <c r="D225" s="309"/>
      <c r="E225" s="309"/>
      <c r="F225" s="309"/>
      <c r="G225" s="44">
        <f t="shared" ref="G225:I225" si="52">SUM(G222:G224)</f>
        <v>0</v>
      </c>
      <c r="H225" s="44">
        <f t="shared" si="52"/>
        <v>0</v>
      </c>
      <c r="I225" s="44">
        <f t="shared" si="52"/>
        <v>0</v>
      </c>
      <c r="J225" s="44">
        <f>SUM(J222:J224)</f>
        <v>0</v>
      </c>
      <c r="K225" s="325"/>
      <c r="L225" s="325"/>
      <c r="M225" s="325"/>
      <c r="N225" s="325"/>
      <c r="O225" s="325"/>
      <c r="P225" s="325"/>
      <c r="Q225" s="33"/>
      <c r="R225" s="33"/>
    </row>
    <row r="226" spans="1:18" ht="15.75" hidden="1" customHeight="1">
      <c r="A226" s="268" t="s">
        <v>134</v>
      </c>
      <c r="B226" s="314" t="s">
        <v>136</v>
      </c>
      <c r="C226" s="314"/>
      <c r="D226" s="314"/>
      <c r="E226" s="314"/>
      <c r="F226" s="314"/>
      <c r="G226" s="314"/>
      <c r="H226" s="314"/>
      <c r="I226" s="314"/>
      <c r="J226" s="314"/>
      <c r="K226" s="314"/>
      <c r="L226" s="314"/>
      <c r="M226" s="314"/>
      <c r="N226" s="314"/>
      <c r="O226" s="314"/>
      <c r="P226" s="314"/>
      <c r="Q226" s="33"/>
      <c r="R226" s="33"/>
    </row>
    <row r="227" spans="1:18" ht="33" hidden="1" customHeight="1">
      <c r="A227" s="117" t="s">
        <v>879</v>
      </c>
      <c r="B227" s="265" t="s">
        <v>503</v>
      </c>
      <c r="C227" s="269" t="s">
        <v>17</v>
      </c>
      <c r="D227" s="105">
        <v>20</v>
      </c>
      <c r="E227" s="44"/>
      <c r="F227" s="44"/>
      <c r="G227" s="44"/>
      <c r="H227" s="44"/>
      <c r="I227" s="44">
        <f>H227*0.1</f>
        <v>0</v>
      </c>
      <c r="J227" s="44">
        <f>H227+I227</f>
        <v>0</v>
      </c>
      <c r="K227" s="289" t="s">
        <v>502</v>
      </c>
      <c r="L227" s="289"/>
      <c r="M227" s="289"/>
      <c r="N227" s="289"/>
      <c r="O227" s="129"/>
      <c r="P227" s="265"/>
      <c r="Q227" s="33"/>
      <c r="R227" s="33"/>
    </row>
    <row r="228" spans="1:18" ht="30" hidden="1">
      <c r="A228" s="117" t="s">
        <v>880</v>
      </c>
      <c r="B228" s="265" t="s">
        <v>504</v>
      </c>
      <c r="C228" s="269" t="s">
        <v>17</v>
      </c>
      <c r="D228" s="105">
        <v>20</v>
      </c>
      <c r="E228" s="44"/>
      <c r="F228" s="44"/>
      <c r="G228" s="44"/>
      <c r="H228" s="44"/>
      <c r="I228" s="44">
        <f>H228*0.1</f>
        <v>0</v>
      </c>
      <c r="J228" s="44">
        <f>H228+I228</f>
        <v>0</v>
      </c>
      <c r="K228" s="289"/>
      <c r="L228" s="289"/>
      <c r="M228" s="289"/>
      <c r="N228" s="289"/>
      <c r="O228" s="265"/>
      <c r="P228" s="265"/>
      <c r="Q228" s="33"/>
      <c r="R228" s="33"/>
    </row>
    <row r="229" spans="1:18" ht="15" hidden="1" customHeight="1">
      <c r="A229" s="309" t="s">
        <v>881</v>
      </c>
      <c r="B229" s="309"/>
      <c r="C229" s="309"/>
      <c r="D229" s="309"/>
      <c r="E229" s="309"/>
      <c r="F229" s="309"/>
      <c r="G229" s="44">
        <f t="shared" ref="G229:I229" si="53">SUM(G227:G228)</f>
        <v>0</v>
      </c>
      <c r="H229" s="44">
        <f t="shared" si="53"/>
        <v>0</v>
      </c>
      <c r="I229" s="44">
        <f t="shared" si="53"/>
        <v>0</v>
      </c>
      <c r="J229" s="44">
        <f>SUM(J227:J228)</f>
        <v>0</v>
      </c>
      <c r="K229" s="325"/>
      <c r="L229" s="325"/>
      <c r="M229" s="325"/>
      <c r="N229" s="325"/>
      <c r="O229" s="325"/>
      <c r="P229" s="325"/>
      <c r="Q229" s="33"/>
      <c r="R229" s="33"/>
    </row>
    <row r="230" spans="1:18" ht="48.75" hidden="1" customHeight="1">
      <c r="A230" s="45" t="s">
        <v>135</v>
      </c>
      <c r="B230" s="45" t="s">
        <v>505</v>
      </c>
      <c r="C230" s="46" t="s">
        <v>17</v>
      </c>
      <c r="D230" s="46">
        <v>36</v>
      </c>
      <c r="E230" s="35"/>
      <c r="F230" s="35"/>
      <c r="G230" s="55"/>
      <c r="H230" s="55"/>
      <c r="I230" s="55">
        <f>H230*0.1</f>
        <v>0</v>
      </c>
      <c r="J230" s="55">
        <f>H230+I230</f>
        <v>0</v>
      </c>
      <c r="K230" s="310" t="s">
        <v>358</v>
      </c>
      <c r="L230" s="310"/>
      <c r="M230" s="310"/>
      <c r="N230" s="310"/>
      <c r="O230" s="47"/>
      <c r="P230" s="74"/>
      <c r="Q230" s="33"/>
      <c r="R230" s="33"/>
    </row>
    <row r="231" spans="1:18" ht="107.25" hidden="1" customHeight="1">
      <c r="A231" s="131" t="s">
        <v>137</v>
      </c>
      <c r="B231" s="114" t="s">
        <v>139</v>
      </c>
      <c r="C231" s="269" t="s">
        <v>140</v>
      </c>
      <c r="D231" s="273">
        <v>60000</v>
      </c>
      <c r="E231" s="137"/>
      <c r="F231" s="137"/>
      <c r="G231" s="138"/>
      <c r="H231" s="63"/>
      <c r="I231" s="55">
        <f t="shared" ref="I231:I233" si="54">H231*0.1</f>
        <v>0</v>
      </c>
      <c r="J231" s="55">
        <f t="shared" ref="J231:J233" si="55">H231+I231</f>
        <v>0</v>
      </c>
      <c r="K231" s="308" t="s">
        <v>141</v>
      </c>
      <c r="L231" s="308"/>
      <c r="M231" s="308"/>
      <c r="N231" s="308"/>
      <c r="O231" s="129"/>
      <c r="P231" s="139"/>
      <c r="Q231" s="33"/>
      <c r="R231" s="33"/>
    </row>
    <row r="232" spans="1:18" ht="92.25" hidden="1" customHeight="1">
      <c r="A232" s="131" t="s">
        <v>138</v>
      </c>
      <c r="B232" s="114" t="s">
        <v>139</v>
      </c>
      <c r="C232" s="269" t="s">
        <v>143</v>
      </c>
      <c r="D232" s="273">
        <v>9000</v>
      </c>
      <c r="E232" s="137"/>
      <c r="F232" s="137"/>
      <c r="G232" s="138"/>
      <c r="H232" s="63"/>
      <c r="I232" s="55">
        <f t="shared" si="54"/>
        <v>0</v>
      </c>
      <c r="J232" s="55">
        <f t="shared" si="55"/>
        <v>0</v>
      </c>
      <c r="K232" s="308" t="s">
        <v>144</v>
      </c>
      <c r="L232" s="308"/>
      <c r="M232" s="308"/>
      <c r="N232" s="308"/>
      <c r="O232" s="129"/>
      <c r="P232" s="139"/>
      <c r="Q232" s="33"/>
      <c r="R232" s="33"/>
    </row>
    <row r="233" spans="1:18" s="10" customFormat="1" ht="37.5" hidden="1" customHeight="1">
      <c r="A233" s="271" t="s">
        <v>142</v>
      </c>
      <c r="B233" s="282" t="s">
        <v>146</v>
      </c>
      <c r="C233" s="94" t="s">
        <v>147</v>
      </c>
      <c r="D233" s="111">
        <v>500</v>
      </c>
      <c r="E233" s="140"/>
      <c r="F233" s="140"/>
      <c r="G233" s="141"/>
      <c r="H233" s="96"/>
      <c r="I233" s="55">
        <f t="shared" si="54"/>
        <v>0</v>
      </c>
      <c r="J233" s="55">
        <f t="shared" si="55"/>
        <v>0</v>
      </c>
      <c r="K233" s="308" t="s">
        <v>506</v>
      </c>
      <c r="L233" s="308"/>
      <c r="M233" s="308"/>
      <c r="N233" s="308"/>
      <c r="O233" s="129"/>
      <c r="P233" s="142"/>
      <c r="Q233" s="368"/>
      <c r="R233" s="368"/>
    </row>
    <row r="234" spans="1:18" ht="15" hidden="1" customHeight="1">
      <c r="A234" s="131" t="s">
        <v>145</v>
      </c>
      <c r="B234" s="314" t="s">
        <v>149</v>
      </c>
      <c r="C234" s="314"/>
      <c r="D234" s="314"/>
      <c r="E234" s="314"/>
      <c r="F234" s="314"/>
      <c r="G234" s="314"/>
      <c r="H234" s="314"/>
      <c r="I234" s="314"/>
      <c r="J234" s="314"/>
      <c r="K234" s="314"/>
      <c r="L234" s="314"/>
      <c r="M234" s="314"/>
      <c r="N234" s="314"/>
      <c r="O234" s="314"/>
      <c r="P234" s="314"/>
      <c r="Q234" s="33"/>
      <c r="R234" s="33"/>
    </row>
    <row r="235" spans="1:18" ht="37.5" hidden="1" customHeight="1">
      <c r="A235" s="117" t="s">
        <v>882</v>
      </c>
      <c r="B235" s="265" t="s">
        <v>508</v>
      </c>
      <c r="C235" s="269" t="s">
        <v>17</v>
      </c>
      <c r="D235" s="273">
        <v>50000</v>
      </c>
      <c r="E235" s="44"/>
      <c r="F235" s="44"/>
      <c r="G235" s="44"/>
      <c r="H235" s="44"/>
      <c r="I235" s="44">
        <f>H235*0.1</f>
        <v>0</v>
      </c>
      <c r="J235" s="44">
        <f>H235+I235</f>
        <v>0</v>
      </c>
      <c r="K235" s="289" t="s">
        <v>507</v>
      </c>
      <c r="L235" s="289"/>
      <c r="M235" s="289"/>
      <c r="N235" s="289"/>
      <c r="O235" s="129"/>
      <c r="P235" s="265"/>
      <c r="Q235" s="33"/>
      <c r="R235" s="33"/>
    </row>
    <row r="236" spans="1:18" ht="38.25" hidden="1" customHeight="1">
      <c r="A236" s="117" t="s">
        <v>883</v>
      </c>
      <c r="B236" s="265" t="s">
        <v>509</v>
      </c>
      <c r="C236" s="269" t="s">
        <v>17</v>
      </c>
      <c r="D236" s="273">
        <v>22000</v>
      </c>
      <c r="E236" s="44"/>
      <c r="F236" s="44"/>
      <c r="G236" s="44"/>
      <c r="H236" s="44"/>
      <c r="I236" s="44">
        <f>H236*0.1</f>
        <v>0</v>
      </c>
      <c r="J236" s="44">
        <f>H236+I236</f>
        <v>0</v>
      </c>
      <c r="K236" s="289"/>
      <c r="L236" s="289"/>
      <c r="M236" s="289"/>
      <c r="N236" s="289"/>
      <c r="O236" s="265"/>
      <c r="P236" s="265"/>
      <c r="Q236" s="33"/>
      <c r="R236" s="33"/>
    </row>
    <row r="237" spans="1:18" ht="15" hidden="1" customHeight="1">
      <c r="A237" s="309" t="s">
        <v>884</v>
      </c>
      <c r="B237" s="309"/>
      <c r="C237" s="309"/>
      <c r="D237" s="309"/>
      <c r="E237" s="309"/>
      <c r="F237" s="309"/>
      <c r="G237" s="44">
        <f t="shared" ref="G237:I237" si="56">SUM(G235:G236)</f>
        <v>0</v>
      </c>
      <c r="H237" s="44">
        <f t="shared" si="56"/>
        <v>0</v>
      </c>
      <c r="I237" s="44">
        <f t="shared" si="56"/>
        <v>0</v>
      </c>
      <c r="J237" s="44">
        <f>SUM(J235:J236)</f>
        <v>0</v>
      </c>
      <c r="K237" s="325"/>
      <c r="L237" s="325"/>
      <c r="M237" s="325"/>
      <c r="N237" s="325"/>
      <c r="O237" s="325"/>
      <c r="P237" s="325"/>
      <c r="Q237" s="33"/>
      <c r="R237" s="33"/>
    </row>
    <row r="238" spans="1:18" ht="135.75" hidden="1" customHeight="1">
      <c r="A238" s="270" t="s">
        <v>60</v>
      </c>
      <c r="B238" s="270" t="s">
        <v>52</v>
      </c>
      <c r="C238" s="270" t="s">
        <v>2</v>
      </c>
      <c r="D238" s="123" t="s">
        <v>53</v>
      </c>
      <c r="E238" s="124" t="s">
        <v>54</v>
      </c>
      <c r="F238" s="124" t="s">
        <v>55</v>
      </c>
      <c r="G238" s="124" t="s">
        <v>6</v>
      </c>
      <c r="H238" s="124" t="s">
        <v>7</v>
      </c>
      <c r="I238" s="124" t="s">
        <v>437</v>
      </c>
      <c r="J238" s="124" t="s">
        <v>438</v>
      </c>
      <c r="K238" s="324" t="s">
        <v>352</v>
      </c>
      <c r="L238" s="324"/>
      <c r="M238" s="324"/>
      <c r="N238" s="324"/>
      <c r="O238" s="270" t="s">
        <v>462</v>
      </c>
      <c r="P238" s="270" t="s">
        <v>14</v>
      </c>
      <c r="Q238" s="33"/>
      <c r="R238" s="33"/>
    </row>
    <row r="239" spans="1:18" ht="15" hidden="1" customHeight="1">
      <c r="A239" s="131" t="s">
        <v>148</v>
      </c>
      <c r="B239" s="314" t="s">
        <v>151</v>
      </c>
      <c r="C239" s="314"/>
      <c r="D239" s="314"/>
      <c r="E239" s="314"/>
      <c r="F239" s="314"/>
      <c r="G239" s="314"/>
      <c r="H239" s="314"/>
      <c r="I239" s="314"/>
      <c r="J239" s="314"/>
      <c r="K239" s="314"/>
      <c r="L239" s="314"/>
      <c r="M239" s="314"/>
      <c r="N239" s="314"/>
      <c r="O239" s="314"/>
      <c r="P239" s="314"/>
      <c r="Q239" s="33"/>
      <c r="R239" s="33"/>
    </row>
    <row r="240" spans="1:18" ht="32.25" hidden="1" customHeight="1">
      <c r="A240" s="117" t="s">
        <v>885</v>
      </c>
      <c r="B240" s="265" t="s">
        <v>510</v>
      </c>
      <c r="C240" s="269" t="s">
        <v>17</v>
      </c>
      <c r="D240" s="105">
        <v>280</v>
      </c>
      <c r="E240" s="137"/>
      <c r="F240" s="137"/>
      <c r="G240" s="137"/>
      <c r="H240" s="44"/>
      <c r="I240" s="44">
        <f>H240*0.1</f>
        <v>0</v>
      </c>
      <c r="J240" s="44">
        <f>H240+I240</f>
        <v>0</v>
      </c>
      <c r="K240" s="289" t="s">
        <v>152</v>
      </c>
      <c r="L240" s="289"/>
      <c r="M240" s="289"/>
      <c r="N240" s="289"/>
      <c r="O240" s="129"/>
      <c r="P240" s="265"/>
      <c r="Q240" s="33"/>
      <c r="R240" s="33"/>
    </row>
    <row r="241" spans="1:18" ht="16.5" hidden="1" customHeight="1">
      <c r="A241" s="117" t="s">
        <v>886</v>
      </c>
      <c r="B241" s="265" t="s">
        <v>511</v>
      </c>
      <c r="C241" s="269" t="s">
        <v>17</v>
      </c>
      <c r="D241" s="105">
        <v>60</v>
      </c>
      <c r="E241" s="137"/>
      <c r="F241" s="137"/>
      <c r="G241" s="137"/>
      <c r="H241" s="44"/>
      <c r="I241" s="44">
        <f>H241*0.1</f>
        <v>0</v>
      </c>
      <c r="J241" s="44">
        <f>H241+I241</f>
        <v>0</v>
      </c>
      <c r="K241" s="289"/>
      <c r="L241" s="289"/>
      <c r="M241" s="289"/>
      <c r="N241" s="289"/>
      <c r="O241" s="265"/>
      <c r="P241" s="265"/>
      <c r="Q241" s="33"/>
      <c r="R241" s="33"/>
    </row>
    <row r="242" spans="1:18" ht="15.75" hidden="1" customHeight="1">
      <c r="A242" s="309" t="s">
        <v>887</v>
      </c>
      <c r="B242" s="309"/>
      <c r="C242" s="309"/>
      <c r="D242" s="309"/>
      <c r="E242" s="309"/>
      <c r="F242" s="309"/>
      <c r="G242" s="44">
        <f t="shared" ref="G242:I242" si="57">SUM(G240:G241)</f>
        <v>0</v>
      </c>
      <c r="H242" s="44">
        <f t="shared" si="57"/>
        <v>0</v>
      </c>
      <c r="I242" s="44">
        <f t="shared" si="57"/>
        <v>0</v>
      </c>
      <c r="J242" s="44">
        <f>SUM(J240:J241)</f>
        <v>0</v>
      </c>
      <c r="K242" s="325"/>
      <c r="L242" s="325"/>
      <c r="M242" s="325"/>
      <c r="N242" s="325"/>
      <c r="O242" s="325"/>
      <c r="P242" s="325"/>
      <c r="Q242" s="33"/>
      <c r="R242" s="33"/>
    </row>
    <row r="243" spans="1:18" s="9" customFormat="1" ht="30" hidden="1" customHeight="1">
      <c r="A243" s="131" t="s">
        <v>150</v>
      </c>
      <c r="B243" s="314" t="s">
        <v>154</v>
      </c>
      <c r="C243" s="314"/>
      <c r="D243" s="314"/>
      <c r="E243" s="314"/>
      <c r="F243" s="314"/>
      <c r="G243" s="314"/>
      <c r="H243" s="314"/>
      <c r="I243" s="314"/>
      <c r="J243" s="314"/>
      <c r="K243" s="314"/>
      <c r="L243" s="314"/>
      <c r="M243" s="314"/>
      <c r="N243" s="314"/>
      <c r="O243" s="314"/>
      <c r="P243" s="314"/>
      <c r="Q243" s="170"/>
      <c r="R243" s="170"/>
    </row>
    <row r="244" spans="1:18" s="9" customFormat="1" ht="30" hidden="1" customHeight="1">
      <c r="A244" s="117" t="s">
        <v>888</v>
      </c>
      <c r="B244" s="265" t="s">
        <v>512</v>
      </c>
      <c r="C244" s="269" t="s">
        <v>17</v>
      </c>
      <c r="D244" s="273">
        <v>8000</v>
      </c>
      <c r="E244" s="137"/>
      <c r="F244" s="137"/>
      <c r="G244" s="137"/>
      <c r="H244" s="44"/>
      <c r="I244" s="44">
        <f>H244*0.1</f>
        <v>0</v>
      </c>
      <c r="J244" s="44">
        <f>H244+I244</f>
        <v>0</v>
      </c>
      <c r="K244" s="289" t="s">
        <v>155</v>
      </c>
      <c r="L244" s="289"/>
      <c r="M244" s="289"/>
      <c r="N244" s="289"/>
      <c r="O244" s="129"/>
      <c r="P244" s="265"/>
      <c r="Q244" s="170"/>
      <c r="R244" s="170"/>
    </row>
    <row r="245" spans="1:18" s="9" customFormat="1" ht="30.75" hidden="1" customHeight="1">
      <c r="A245" s="117" t="s">
        <v>889</v>
      </c>
      <c r="B245" s="265" t="s">
        <v>513</v>
      </c>
      <c r="C245" s="269" t="s">
        <v>17</v>
      </c>
      <c r="D245" s="273">
        <v>6000</v>
      </c>
      <c r="E245" s="137"/>
      <c r="F245" s="137"/>
      <c r="G245" s="137"/>
      <c r="H245" s="44"/>
      <c r="I245" s="44">
        <f t="shared" ref="I245:I246" si="58">H245*0.1</f>
        <v>0</v>
      </c>
      <c r="J245" s="44">
        <f t="shared" ref="J245:J246" si="59">H245+I245</f>
        <v>0</v>
      </c>
      <c r="K245" s="289"/>
      <c r="L245" s="289"/>
      <c r="M245" s="289"/>
      <c r="N245" s="289"/>
      <c r="O245" s="265"/>
      <c r="P245" s="265"/>
      <c r="Q245" s="170"/>
      <c r="R245" s="170"/>
    </row>
    <row r="246" spans="1:18" s="9" customFormat="1" ht="46.5" hidden="1" customHeight="1">
      <c r="A246" s="117" t="s">
        <v>890</v>
      </c>
      <c r="B246" s="265" t="s">
        <v>514</v>
      </c>
      <c r="C246" s="269" t="s">
        <v>17</v>
      </c>
      <c r="D246" s="273">
        <v>7000</v>
      </c>
      <c r="E246" s="137"/>
      <c r="F246" s="137"/>
      <c r="G246" s="137"/>
      <c r="H246" s="44"/>
      <c r="I246" s="44">
        <f t="shared" si="58"/>
        <v>0</v>
      </c>
      <c r="J246" s="44">
        <f t="shared" si="59"/>
        <v>0</v>
      </c>
      <c r="K246" s="289"/>
      <c r="L246" s="289"/>
      <c r="M246" s="289"/>
      <c r="N246" s="289"/>
      <c r="O246" s="265"/>
      <c r="P246" s="265"/>
      <c r="Q246" s="170"/>
      <c r="R246" s="170"/>
    </row>
    <row r="247" spans="1:18" s="9" customFormat="1" ht="15" hidden="1" customHeight="1">
      <c r="A247" s="309" t="s">
        <v>891</v>
      </c>
      <c r="B247" s="309"/>
      <c r="C247" s="309"/>
      <c r="D247" s="309"/>
      <c r="E247" s="309"/>
      <c r="F247" s="309"/>
      <c r="G247" s="44">
        <f t="shared" ref="G247:I247" si="60">SUM(G244:G246)</f>
        <v>0</v>
      </c>
      <c r="H247" s="44">
        <f t="shared" si="60"/>
        <v>0</v>
      </c>
      <c r="I247" s="44">
        <f t="shared" si="60"/>
        <v>0</v>
      </c>
      <c r="J247" s="44">
        <f>SUM(J244:J246)</f>
        <v>0</v>
      </c>
      <c r="K247" s="325"/>
      <c r="L247" s="325"/>
      <c r="M247" s="325"/>
      <c r="N247" s="325"/>
      <c r="O247" s="325"/>
      <c r="P247" s="325"/>
      <c r="Q247" s="170"/>
      <c r="R247" s="170"/>
    </row>
    <row r="248" spans="1:18" s="9" customFormat="1" ht="130.5" hidden="1" customHeight="1">
      <c r="A248" s="270" t="s">
        <v>60</v>
      </c>
      <c r="B248" s="270" t="s">
        <v>52</v>
      </c>
      <c r="C248" s="270" t="s">
        <v>2</v>
      </c>
      <c r="D248" s="123" t="s">
        <v>53</v>
      </c>
      <c r="E248" s="124" t="s">
        <v>54</v>
      </c>
      <c r="F248" s="124" t="s">
        <v>55</v>
      </c>
      <c r="G248" s="124" t="s">
        <v>6</v>
      </c>
      <c r="H248" s="124" t="s">
        <v>7</v>
      </c>
      <c r="I248" s="124" t="s">
        <v>437</v>
      </c>
      <c r="J248" s="124" t="s">
        <v>438</v>
      </c>
      <c r="K248" s="324" t="s">
        <v>352</v>
      </c>
      <c r="L248" s="324"/>
      <c r="M248" s="324"/>
      <c r="N248" s="324"/>
      <c r="O248" s="270" t="s">
        <v>462</v>
      </c>
      <c r="P248" s="270" t="s">
        <v>14</v>
      </c>
      <c r="Q248" s="170"/>
      <c r="R248" s="170"/>
    </row>
    <row r="249" spans="1:18" s="9" customFormat="1" ht="123" hidden="1" customHeight="1">
      <c r="A249" s="143" t="s">
        <v>892</v>
      </c>
      <c r="B249" s="280" t="s">
        <v>516</v>
      </c>
      <c r="C249" s="276" t="s">
        <v>17</v>
      </c>
      <c r="D249" s="280">
        <v>2500</v>
      </c>
      <c r="E249" s="253"/>
      <c r="F249" s="253"/>
      <c r="G249" s="253"/>
      <c r="H249" s="253"/>
      <c r="I249" s="254">
        <f>H249*0.1</f>
        <v>0</v>
      </c>
      <c r="J249" s="254">
        <f>H249+I249</f>
        <v>0</v>
      </c>
      <c r="K249" s="289" t="s">
        <v>515</v>
      </c>
      <c r="L249" s="289"/>
      <c r="M249" s="289"/>
      <c r="N249" s="289"/>
      <c r="O249" s="129"/>
      <c r="P249" s="265"/>
      <c r="Q249" s="170"/>
      <c r="R249" s="170"/>
    </row>
    <row r="250" spans="1:18" s="9" customFormat="1" ht="121.5" hidden="1" customHeight="1">
      <c r="A250" s="131" t="s">
        <v>153</v>
      </c>
      <c r="B250" s="114" t="s">
        <v>518</v>
      </c>
      <c r="C250" s="269" t="s">
        <v>17</v>
      </c>
      <c r="D250" s="273">
        <v>14000</v>
      </c>
      <c r="E250" s="144"/>
      <c r="F250" s="144"/>
      <c r="G250" s="144"/>
      <c r="H250" s="144"/>
      <c r="I250" s="254">
        <f t="shared" ref="I250:I251" si="61">H250*0.1</f>
        <v>0</v>
      </c>
      <c r="J250" s="254">
        <f t="shared" ref="J250:J251" si="62">H250+I250</f>
        <v>0</v>
      </c>
      <c r="K250" s="289" t="s">
        <v>517</v>
      </c>
      <c r="L250" s="289"/>
      <c r="M250" s="289"/>
      <c r="N250" s="289"/>
      <c r="O250" s="129"/>
      <c r="P250" s="265"/>
      <c r="Q250" s="170"/>
      <c r="R250" s="170"/>
    </row>
    <row r="251" spans="1:18" s="9" customFormat="1" ht="134.25" hidden="1" customHeight="1">
      <c r="A251" s="268" t="s">
        <v>156</v>
      </c>
      <c r="B251" s="114" t="s">
        <v>520</v>
      </c>
      <c r="C251" s="269" t="s">
        <v>17</v>
      </c>
      <c r="D251" s="273">
        <v>140000</v>
      </c>
      <c r="E251" s="144"/>
      <c r="F251" s="144"/>
      <c r="G251" s="144"/>
      <c r="H251" s="144"/>
      <c r="I251" s="254">
        <f t="shared" si="61"/>
        <v>0</v>
      </c>
      <c r="J251" s="254">
        <f t="shared" si="62"/>
        <v>0</v>
      </c>
      <c r="K251" s="289" t="s">
        <v>519</v>
      </c>
      <c r="L251" s="289"/>
      <c r="M251" s="289"/>
      <c r="N251" s="289"/>
      <c r="O251" s="129"/>
      <c r="P251" s="265"/>
      <c r="Q251" s="170"/>
      <c r="R251" s="170"/>
    </row>
    <row r="252" spans="1:18" s="9" customFormat="1" ht="15" hidden="1" customHeight="1">
      <c r="A252" s="268" t="s">
        <v>157</v>
      </c>
      <c r="B252" s="314" t="s">
        <v>160</v>
      </c>
      <c r="C252" s="314"/>
      <c r="D252" s="314"/>
      <c r="E252" s="314"/>
      <c r="F252" s="314"/>
      <c r="G252" s="314"/>
      <c r="H252" s="314"/>
      <c r="I252" s="314"/>
      <c r="J252" s="314"/>
      <c r="K252" s="314"/>
      <c r="L252" s="314"/>
      <c r="M252" s="314"/>
      <c r="N252" s="314"/>
      <c r="O252" s="314"/>
      <c r="P252" s="314"/>
      <c r="Q252" s="170"/>
      <c r="R252" s="170"/>
    </row>
    <row r="253" spans="1:18" s="9" customFormat="1" ht="48.75" hidden="1" customHeight="1">
      <c r="A253" s="117" t="s">
        <v>893</v>
      </c>
      <c r="B253" s="265" t="s">
        <v>523</v>
      </c>
      <c r="C253" s="269" t="s">
        <v>17</v>
      </c>
      <c r="D253" s="105">
        <v>420</v>
      </c>
      <c r="E253" s="144"/>
      <c r="F253" s="144"/>
      <c r="G253" s="144"/>
      <c r="H253" s="144"/>
      <c r="I253" s="44">
        <f>H253*0.1</f>
        <v>0</v>
      </c>
      <c r="J253" s="44">
        <f>H253+I253</f>
        <v>0</v>
      </c>
      <c r="K253" s="289" t="s">
        <v>521</v>
      </c>
      <c r="L253" s="289"/>
      <c r="M253" s="289"/>
      <c r="N253" s="289"/>
      <c r="O253" s="129"/>
      <c r="P253" s="265"/>
      <c r="Q253" s="170"/>
      <c r="R253" s="170"/>
    </row>
    <row r="254" spans="1:18" s="9" customFormat="1" ht="46.5" hidden="1" customHeight="1">
      <c r="A254" s="117" t="s">
        <v>894</v>
      </c>
      <c r="B254" s="265" t="s">
        <v>523</v>
      </c>
      <c r="C254" s="269" t="s">
        <v>17</v>
      </c>
      <c r="D254" s="105">
        <v>550</v>
      </c>
      <c r="E254" s="144"/>
      <c r="F254" s="144"/>
      <c r="G254" s="144"/>
      <c r="H254" s="144"/>
      <c r="I254" s="44">
        <f>H254*0.1</f>
        <v>0</v>
      </c>
      <c r="J254" s="44">
        <f>H254+I254</f>
        <v>0</v>
      </c>
      <c r="K254" s="289" t="s">
        <v>522</v>
      </c>
      <c r="L254" s="289"/>
      <c r="M254" s="289"/>
      <c r="N254" s="289"/>
      <c r="O254" s="265"/>
      <c r="P254" s="265"/>
      <c r="Q254" s="170"/>
      <c r="R254" s="170"/>
    </row>
    <row r="255" spans="1:18" s="9" customFormat="1" ht="20.25" hidden="1" customHeight="1">
      <c r="A255" s="309" t="s">
        <v>895</v>
      </c>
      <c r="B255" s="309"/>
      <c r="C255" s="309"/>
      <c r="D255" s="309"/>
      <c r="E255" s="309"/>
      <c r="F255" s="309"/>
      <c r="G255" s="44">
        <f t="shared" ref="G255:I255" si="63">SUM(G253:G254)</f>
        <v>0</v>
      </c>
      <c r="H255" s="44">
        <f t="shared" si="63"/>
        <v>0</v>
      </c>
      <c r="I255" s="44">
        <f t="shared" si="63"/>
        <v>0</v>
      </c>
      <c r="J255" s="44">
        <f>SUM(J253:J254)</f>
        <v>0</v>
      </c>
      <c r="K255" s="325"/>
      <c r="L255" s="325"/>
      <c r="M255" s="325"/>
      <c r="N255" s="325"/>
      <c r="O255" s="325"/>
      <c r="P255" s="325"/>
      <c r="Q255" s="170"/>
      <c r="R255" s="170"/>
    </row>
    <row r="256" spans="1:18" s="9" customFormat="1" ht="92.25" hidden="1" customHeight="1">
      <c r="A256" s="268" t="s">
        <v>158</v>
      </c>
      <c r="B256" s="114" t="s">
        <v>524</v>
      </c>
      <c r="C256" s="269" t="s">
        <v>17</v>
      </c>
      <c r="D256" s="145" t="s">
        <v>162</v>
      </c>
      <c r="E256" s="137"/>
      <c r="F256" s="137"/>
      <c r="G256" s="137"/>
      <c r="H256" s="44"/>
      <c r="I256" s="44">
        <f>H256*0.1</f>
        <v>0</v>
      </c>
      <c r="J256" s="44">
        <f>H256+I256</f>
        <v>0</v>
      </c>
      <c r="K256" s="308" t="s">
        <v>525</v>
      </c>
      <c r="L256" s="308"/>
      <c r="M256" s="308"/>
      <c r="N256" s="308"/>
      <c r="O256" s="129"/>
      <c r="P256" s="265"/>
      <c r="Q256" s="170"/>
      <c r="R256" s="170"/>
    </row>
    <row r="257" spans="1:18" s="9" customFormat="1" ht="17.25" hidden="1" customHeight="1">
      <c r="A257" s="268" t="s">
        <v>159</v>
      </c>
      <c r="B257" s="314" t="s">
        <v>164</v>
      </c>
      <c r="C257" s="314"/>
      <c r="D257" s="314"/>
      <c r="E257" s="314"/>
      <c r="F257" s="314"/>
      <c r="G257" s="314"/>
      <c r="H257" s="314"/>
      <c r="I257" s="314"/>
      <c r="J257" s="314"/>
      <c r="K257" s="314"/>
      <c r="L257" s="314"/>
      <c r="M257" s="314"/>
      <c r="N257" s="314"/>
      <c r="O257" s="314"/>
      <c r="P257" s="314"/>
      <c r="Q257" s="170"/>
      <c r="R257" s="170"/>
    </row>
    <row r="258" spans="1:18" s="9" customFormat="1" ht="44.25" hidden="1" customHeight="1">
      <c r="A258" s="117" t="s">
        <v>896</v>
      </c>
      <c r="B258" s="265" t="s">
        <v>526</v>
      </c>
      <c r="C258" s="269" t="s">
        <v>17</v>
      </c>
      <c r="D258" s="105">
        <v>50</v>
      </c>
      <c r="E258" s="137"/>
      <c r="F258" s="137"/>
      <c r="G258" s="137"/>
      <c r="H258" s="44"/>
      <c r="I258" s="44">
        <f>H258*0.1</f>
        <v>0</v>
      </c>
      <c r="J258" s="44">
        <f>H258+I258</f>
        <v>0</v>
      </c>
      <c r="K258" s="289" t="s">
        <v>165</v>
      </c>
      <c r="L258" s="289"/>
      <c r="M258" s="289"/>
      <c r="N258" s="289"/>
      <c r="O258" s="129"/>
      <c r="P258" s="265"/>
      <c r="Q258" s="170"/>
      <c r="R258" s="170"/>
    </row>
    <row r="259" spans="1:18" s="9" customFormat="1" ht="45" hidden="1" customHeight="1">
      <c r="A259" s="117" t="s">
        <v>897</v>
      </c>
      <c r="B259" s="265" t="s">
        <v>527</v>
      </c>
      <c r="C259" s="269" t="s">
        <v>17</v>
      </c>
      <c r="D259" s="105">
        <v>250</v>
      </c>
      <c r="E259" s="137"/>
      <c r="F259" s="137"/>
      <c r="G259" s="137"/>
      <c r="H259" s="44"/>
      <c r="I259" s="44">
        <f t="shared" ref="I259:I260" si="64">H259*0.1</f>
        <v>0</v>
      </c>
      <c r="J259" s="44">
        <f t="shared" ref="J259:J260" si="65">H259+I259</f>
        <v>0</v>
      </c>
      <c r="K259" s="289"/>
      <c r="L259" s="289"/>
      <c r="M259" s="289"/>
      <c r="N259" s="289"/>
      <c r="O259" s="265"/>
      <c r="P259" s="265"/>
      <c r="Q259" s="170"/>
      <c r="R259" s="170"/>
    </row>
    <row r="260" spans="1:18" s="9" customFormat="1" ht="44.25" hidden="1" customHeight="1">
      <c r="A260" s="117" t="s">
        <v>898</v>
      </c>
      <c r="B260" s="265" t="s">
        <v>528</v>
      </c>
      <c r="C260" s="269" t="s">
        <v>17</v>
      </c>
      <c r="D260" s="105">
        <v>50</v>
      </c>
      <c r="E260" s="137"/>
      <c r="F260" s="137"/>
      <c r="G260" s="137"/>
      <c r="H260" s="44"/>
      <c r="I260" s="44">
        <f t="shared" si="64"/>
        <v>0</v>
      </c>
      <c r="J260" s="44">
        <f t="shared" si="65"/>
        <v>0</v>
      </c>
      <c r="K260" s="289"/>
      <c r="L260" s="289"/>
      <c r="M260" s="289"/>
      <c r="N260" s="289"/>
      <c r="O260" s="265"/>
      <c r="P260" s="265"/>
      <c r="Q260" s="170"/>
      <c r="R260" s="170"/>
    </row>
    <row r="261" spans="1:18" s="9" customFormat="1" ht="15.75" hidden="1" customHeight="1">
      <c r="A261" s="309" t="s">
        <v>901</v>
      </c>
      <c r="B261" s="309"/>
      <c r="C261" s="309"/>
      <c r="D261" s="309"/>
      <c r="E261" s="309"/>
      <c r="F261" s="309"/>
      <c r="G261" s="44">
        <f t="shared" ref="G261:I261" si="66">SUM(G258:G260)</f>
        <v>0</v>
      </c>
      <c r="H261" s="44">
        <f t="shared" si="66"/>
        <v>0</v>
      </c>
      <c r="I261" s="44">
        <f t="shared" si="66"/>
        <v>0</v>
      </c>
      <c r="J261" s="44">
        <f>SUM(J258:J260)</f>
        <v>0</v>
      </c>
      <c r="K261" s="325"/>
      <c r="L261" s="325"/>
      <c r="M261" s="325"/>
      <c r="N261" s="325"/>
      <c r="O261" s="325"/>
      <c r="P261" s="325"/>
      <c r="Q261" s="170"/>
      <c r="R261" s="170"/>
    </row>
    <row r="262" spans="1:18" s="9" customFormat="1" ht="18" hidden="1" customHeight="1">
      <c r="A262" s="268" t="s">
        <v>161</v>
      </c>
      <c r="B262" s="305" t="s">
        <v>530</v>
      </c>
      <c r="C262" s="305"/>
      <c r="D262" s="305"/>
      <c r="E262" s="305"/>
      <c r="F262" s="305"/>
      <c r="G262" s="305"/>
      <c r="H262" s="305"/>
      <c r="I262" s="305"/>
      <c r="J262" s="305"/>
      <c r="K262" s="305"/>
      <c r="L262" s="305"/>
      <c r="M262" s="305"/>
      <c r="N262" s="305"/>
      <c r="O262" s="305"/>
      <c r="P262" s="305"/>
      <c r="Q262" s="170"/>
      <c r="R262" s="170"/>
    </row>
    <row r="263" spans="1:18" s="9" customFormat="1" ht="77.25" hidden="1" customHeight="1">
      <c r="A263" s="117" t="s">
        <v>899</v>
      </c>
      <c r="B263" s="265" t="s">
        <v>167</v>
      </c>
      <c r="C263" s="269" t="s">
        <v>17</v>
      </c>
      <c r="D263" s="105">
        <v>450</v>
      </c>
      <c r="E263" s="144"/>
      <c r="F263" s="144"/>
      <c r="G263" s="144"/>
      <c r="H263" s="144"/>
      <c r="I263" s="44">
        <f>H263*0.1</f>
        <v>0</v>
      </c>
      <c r="J263" s="44">
        <f>H263+I263</f>
        <v>0</v>
      </c>
      <c r="K263" s="289" t="s">
        <v>1095</v>
      </c>
      <c r="L263" s="289"/>
      <c r="M263" s="289"/>
      <c r="N263" s="289"/>
      <c r="O263" s="129"/>
      <c r="P263" s="265"/>
      <c r="Q263" s="170"/>
      <c r="R263" s="170"/>
    </row>
    <row r="264" spans="1:18" s="9" customFormat="1" ht="63" hidden="1" customHeight="1">
      <c r="A264" s="117" t="s">
        <v>900</v>
      </c>
      <c r="B264" s="265" t="s">
        <v>167</v>
      </c>
      <c r="C264" s="269" t="s">
        <v>17</v>
      </c>
      <c r="D264" s="105">
        <v>800</v>
      </c>
      <c r="E264" s="144"/>
      <c r="F264" s="144"/>
      <c r="G264" s="144"/>
      <c r="H264" s="144"/>
      <c r="I264" s="44">
        <f>H264*0.1</f>
        <v>0</v>
      </c>
      <c r="J264" s="44">
        <f>H264+I264</f>
        <v>0</v>
      </c>
      <c r="K264" s="308" t="s">
        <v>529</v>
      </c>
      <c r="L264" s="308"/>
      <c r="M264" s="308"/>
      <c r="N264" s="308"/>
      <c r="O264" s="265"/>
      <c r="P264" s="265"/>
      <c r="Q264" s="170"/>
      <c r="R264" s="170"/>
    </row>
    <row r="265" spans="1:18" s="9" customFormat="1" ht="15.75" hidden="1" customHeight="1">
      <c r="A265" s="309" t="s">
        <v>902</v>
      </c>
      <c r="B265" s="309"/>
      <c r="C265" s="309"/>
      <c r="D265" s="309"/>
      <c r="E265" s="309"/>
      <c r="F265" s="309"/>
      <c r="G265" s="44">
        <f t="shared" ref="G265:I265" si="67">SUM(G263:G264)</f>
        <v>0</v>
      </c>
      <c r="H265" s="44">
        <f t="shared" si="67"/>
        <v>0</v>
      </c>
      <c r="I265" s="44">
        <f t="shared" si="67"/>
        <v>0</v>
      </c>
      <c r="J265" s="44">
        <f>SUM(J263:J264)</f>
        <v>0</v>
      </c>
      <c r="K265" s="325"/>
      <c r="L265" s="325"/>
      <c r="M265" s="325"/>
      <c r="N265" s="325"/>
      <c r="O265" s="325"/>
      <c r="P265" s="325"/>
      <c r="Q265" s="170"/>
      <c r="R265" s="170"/>
    </row>
    <row r="266" spans="1:18" s="9" customFormat="1" ht="16.5" hidden="1" customHeight="1">
      <c r="A266" s="268" t="s">
        <v>163</v>
      </c>
      <c r="B266" s="314" t="s">
        <v>169</v>
      </c>
      <c r="C266" s="314"/>
      <c r="D266" s="314"/>
      <c r="E266" s="314"/>
      <c r="F266" s="314"/>
      <c r="G266" s="314"/>
      <c r="H266" s="314"/>
      <c r="I266" s="314"/>
      <c r="J266" s="314"/>
      <c r="K266" s="314"/>
      <c r="L266" s="314"/>
      <c r="M266" s="314"/>
      <c r="N266" s="314"/>
      <c r="O266" s="314"/>
      <c r="P266" s="314"/>
      <c r="Q266" s="170"/>
      <c r="R266" s="170"/>
    </row>
    <row r="267" spans="1:18" s="9" customFormat="1" ht="92.25" hidden="1" customHeight="1">
      <c r="A267" s="117" t="s">
        <v>903</v>
      </c>
      <c r="B267" s="265" t="s">
        <v>534</v>
      </c>
      <c r="C267" s="269" t="s">
        <v>17</v>
      </c>
      <c r="D267" s="105">
        <v>350</v>
      </c>
      <c r="E267" s="137"/>
      <c r="F267" s="137"/>
      <c r="G267" s="137"/>
      <c r="H267" s="44"/>
      <c r="I267" s="44">
        <f>H267*0.1</f>
        <v>0</v>
      </c>
      <c r="J267" s="44">
        <f>H267+I267</f>
        <v>0</v>
      </c>
      <c r="K267" s="289" t="s">
        <v>532</v>
      </c>
      <c r="L267" s="289"/>
      <c r="M267" s="289"/>
      <c r="N267" s="289"/>
      <c r="O267" s="129"/>
      <c r="P267" s="265"/>
      <c r="Q267" s="170"/>
      <c r="R267" s="170"/>
    </row>
    <row r="268" spans="1:18" s="9" customFormat="1" ht="94.5" hidden="1" customHeight="1">
      <c r="A268" s="117" t="s">
        <v>904</v>
      </c>
      <c r="B268" s="265" t="s">
        <v>534</v>
      </c>
      <c r="C268" s="269" t="s">
        <v>17</v>
      </c>
      <c r="D268" s="105">
        <v>320</v>
      </c>
      <c r="E268" s="137"/>
      <c r="F268" s="137"/>
      <c r="G268" s="137"/>
      <c r="H268" s="44"/>
      <c r="I268" s="44">
        <f t="shared" ref="I268:I269" si="68">H268*0.1</f>
        <v>0</v>
      </c>
      <c r="J268" s="44">
        <f t="shared" ref="J268:J269" si="69">H268+I268</f>
        <v>0</v>
      </c>
      <c r="K268" s="289" t="s">
        <v>531</v>
      </c>
      <c r="L268" s="289"/>
      <c r="M268" s="289"/>
      <c r="N268" s="289"/>
      <c r="O268" s="265"/>
      <c r="P268" s="265"/>
      <c r="Q268" s="170"/>
      <c r="R268" s="170"/>
    </row>
    <row r="269" spans="1:18" s="9" customFormat="1" ht="120.75" hidden="1" customHeight="1">
      <c r="A269" s="117" t="s">
        <v>905</v>
      </c>
      <c r="B269" s="265" t="s">
        <v>534</v>
      </c>
      <c r="C269" s="269" t="s">
        <v>17</v>
      </c>
      <c r="D269" s="105">
        <v>30</v>
      </c>
      <c r="E269" s="137"/>
      <c r="F269" s="137"/>
      <c r="G269" s="137"/>
      <c r="H269" s="44"/>
      <c r="I269" s="44">
        <f t="shared" si="68"/>
        <v>0</v>
      </c>
      <c r="J269" s="44">
        <f t="shared" si="69"/>
        <v>0</v>
      </c>
      <c r="K269" s="289" t="s">
        <v>533</v>
      </c>
      <c r="L269" s="289"/>
      <c r="M269" s="289"/>
      <c r="N269" s="289"/>
      <c r="O269" s="265"/>
      <c r="P269" s="265"/>
      <c r="Q269" s="170"/>
      <c r="R269" s="170"/>
    </row>
    <row r="270" spans="1:18" ht="16.5" hidden="1" customHeight="1">
      <c r="A270" s="309" t="s">
        <v>906</v>
      </c>
      <c r="B270" s="309"/>
      <c r="C270" s="309"/>
      <c r="D270" s="309"/>
      <c r="E270" s="309"/>
      <c r="F270" s="309"/>
      <c r="G270" s="44">
        <f t="shared" ref="G270:I270" si="70">SUM(G267:G269)</f>
        <v>0</v>
      </c>
      <c r="H270" s="44">
        <f t="shared" si="70"/>
        <v>0</v>
      </c>
      <c r="I270" s="44">
        <f t="shared" si="70"/>
        <v>0</v>
      </c>
      <c r="J270" s="44">
        <f>SUM(J267:J269)</f>
        <v>0</v>
      </c>
      <c r="K270" s="325"/>
      <c r="L270" s="325"/>
      <c r="M270" s="325"/>
      <c r="N270" s="325"/>
      <c r="O270" s="325"/>
      <c r="P270" s="325"/>
      <c r="Q270" s="33"/>
      <c r="R270" s="33"/>
    </row>
    <row r="271" spans="1:18" ht="20.25" hidden="1" customHeight="1">
      <c r="A271" s="268" t="s">
        <v>166</v>
      </c>
      <c r="B271" s="314" t="s">
        <v>171</v>
      </c>
      <c r="C271" s="314"/>
      <c r="D271" s="314"/>
      <c r="E271" s="314"/>
      <c r="F271" s="314"/>
      <c r="G271" s="314"/>
      <c r="H271" s="314"/>
      <c r="I271" s="314"/>
      <c r="J271" s="314"/>
      <c r="K271" s="314"/>
      <c r="L271" s="314"/>
      <c r="M271" s="314"/>
      <c r="N271" s="314"/>
      <c r="O271" s="314"/>
      <c r="P271" s="314"/>
      <c r="Q271" s="33"/>
      <c r="R271" s="33"/>
    </row>
    <row r="272" spans="1:18" ht="62.25" hidden="1" customHeight="1">
      <c r="A272" s="117" t="s">
        <v>907</v>
      </c>
      <c r="B272" s="265" t="s">
        <v>535</v>
      </c>
      <c r="C272" s="269" t="s">
        <v>17</v>
      </c>
      <c r="D272" s="105">
        <v>300</v>
      </c>
      <c r="E272" s="137"/>
      <c r="F272" s="137"/>
      <c r="G272" s="137"/>
      <c r="H272" s="44"/>
      <c r="I272" s="44">
        <f>H272*0.1</f>
        <v>0</v>
      </c>
      <c r="J272" s="44">
        <f>H272+I272</f>
        <v>0</v>
      </c>
      <c r="K272" s="289" t="s">
        <v>172</v>
      </c>
      <c r="L272" s="289"/>
      <c r="M272" s="289"/>
      <c r="N272" s="289"/>
      <c r="O272" s="129"/>
      <c r="P272" s="265"/>
      <c r="Q272" s="33"/>
      <c r="R272" s="33"/>
    </row>
    <row r="273" spans="1:18" ht="63.75" hidden="1" customHeight="1">
      <c r="A273" s="117" t="s">
        <v>908</v>
      </c>
      <c r="B273" s="265" t="s">
        <v>536</v>
      </c>
      <c r="C273" s="269" t="s">
        <v>17</v>
      </c>
      <c r="D273" s="105">
        <v>150</v>
      </c>
      <c r="E273" s="137"/>
      <c r="F273" s="137"/>
      <c r="G273" s="137"/>
      <c r="H273" s="44"/>
      <c r="I273" s="44">
        <f>H273*0.1</f>
        <v>0</v>
      </c>
      <c r="J273" s="44">
        <f>H273+I273</f>
        <v>0</v>
      </c>
      <c r="K273" s="289"/>
      <c r="L273" s="289"/>
      <c r="M273" s="289"/>
      <c r="N273" s="289"/>
      <c r="O273" s="265"/>
      <c r="P273" s="265"/>
      <c r="Q273" s="33"/>
      <c r="R273" s="33"/>
    </row>
    <row r="274" spans="1:18" ht="16.5" hidden="1" customHeight="1">
      <c r="A274" s="309" t="s">
        <v>909</v>
      </c>
      <c r="B274" s="309"/>
      <c r="C274" s="309"/>
      <c r="D274" s="309"/>
      <c r="E274" s="309"/>
      <c r="F274" s="309"/>
      <c r="G274" s="44">
        <f t="shared" ref="G274:I274" si="71">SUM(G272:G273)</f>
        <v>0</v>
      </c>
      <c r="H274" s="44">
        <f t="shared" si="71"/>
        <v>0</v>
      </c>
      <c r="I274" s="44">
        <f t="shared" si="71"/>
        <v>0</v>
      </c>
      <c r="J274" s="44">
        <f>SUM(J272:J273)</f>
        <v>0</v>
      </c>
      <c r="K274" s="325"/>
      <c r="L274" s="325"/>
      <c r="M274" s="325"/>
      <c r="N274" s="325"/>
      <c r="O274" s="325"/>
      <c r="P274" s="325"/>
      <c r="Q274" s="33"/>
      <c r="R274" s="33"/>
    </row>
    <row r="275" spans="1:18" ht="106.5" hidden="1" customHeight="1">
      <c r="A275" s="146" t="s">
        <v>168</v>
      </c>
      <c r="B275" s="146" t="s">
        <v>579</v>
      </c>
      <c r="C275" s="147" t="s">
        <v>17</v>
      </c>
      <c r="D275" s="147">
        <v>200</v>
      </c>
      <c r="E275" s="147"/>
      <c r="F275" s="147"/>
      <c r="G275" s="148"/>
      <c r="H275" s="148"/>
      <c r="I275" s="148">
        <f>H275*0.1</f>
        <v>0</v>
      </c>
      <c r="J275" s="148">
        <f>H275+I275</f>
        <v>0</v>
      </c>
      <c r="K275" s="310" t="s">
        <v>577</v>
      </c>
      <c r="L275" s="310"/>
      <c r="M275" s="310"/>
      <c r="N275" s="310"/>
      <c r="O275" s="43"/>
      <c r="P275" s="269"/>
      <c r="Q275" s="33"/>
      <c r="R275" s="33"/>
    </row>
    <row r="276" spans="1:18" ht="110.45" hidden="1" customHeight="1">
      <c r="A276" s="146" t="s">
        <v>170</v>
      </c>
      <c r="B276" s="146" t="s">
        <v>580</v>
      </c>
      <c r="C276" s="147" t="s">
        <v>17</v>
      </c>
      <c r="D276" s="147">
        <v>200</v>
      </c>
      <c r="E276" s="147"/>
      <c r="F276" s="147"/>
      <c r="G276" s="148"/>
      <c r="H276" s="148"/>
      <c r="I276" s="148">
        <f>H276*0.1</f>
        <v>0</v>
      </c>
      <c r="J276" s="148">
        <f>H276+I276</f>
        <v>0</v>
      </c>
      <c r="K276" s="310" t="s">
        <v>578</v>
      </c>
      <c r="L276" s="310"/>
      <c r="M276" s="310"/>
      <c r="N276" s="310"/>
      <c r="O276" s="43"/>
      <c r="P276" s="269"/>
      <c r="Q276" s="33"/>
      <c r="R276" s="33"/>
    </row>
    <row r="277" spans="1:18" ht="19.5" hidden="1" customHeight="1">
      <c r="A277" s="268" t="s">
        <v>173</v>
      </c>
      <c r="B277" s="314" t="s">
        <v>174</v>
      </c>
      <c r="C277" s="314"/>
      <c r="D277" s="314"/>
      <c r="E277" s="314"/>
      <c r="F277" s="314"/>
      <c r="G277" s="314"/>
      <c r="H277" s="314"/>
      <c r="I277" s="314"/>
      <c r="J277" s="314"/>
      <c r="K277" s="314"/>
      <c r="L277" s="314"/>
      <c r="M277" s="314"/>
      <c r="N277" s="314"/>
      <c r="O277" s="314"/>
      <c r="P277" s="314"/>
      <c r="Q277" s="33"/>
      <c r="R277" s="33"/>
    </row>
    <row r="278" spans="1:18" ht="47.25" hidden="1" customHeight="1">
      <c r="A278" s="117" t="s">
        <v>175</v>
      </c>
      <c r="B278" s="265" t="s">
        <v>538</v>
      </c>
      <c r="C278" s="269" t="s">
        <v>17</v>
      </c>
      <c r="D278" s="105">
        <v>420</v>
      </c>
      <c r="E278" s="137"/>
      <c r="F278" s="137"/>
      <c r="G278" s="137"/>
      <c r="H278" s="44"/>
      <c r="I278" s="44">
        <f>H278*0.1</f>
        <v>0</v>
      </c>
      <c r="J278" s="44">
        <f>H278+I278</f>
        <v>0</v>
      </c>
      <c r="K278" s="289" t="s">
        <v>537</v>
      </c>
      <c r="L278" s="289"/>
      <c r="M278" s="289"/>
      <c r="N278" s="289"/>
      <c r="O278" s="129"/>
      <c r="P278" s="265"/>
      <c r="Q278" s="33"/>
      <c r="R278" s="33"/>
    </row>
    <row r="279" spans="1:18" ht="45.75" hidden="1" customHeight="1">
      <c r="A279" s="117" t="s">
        <v>176</v>
      </c>
      <c r="B279" s="265" t="s">
        <v>539</v>
      </c>
      <c r="C279" s="269" t="s">
        <v>17</v>
      </c>
      <c r="D279" s="105">
        <v>700</v>
      </c>
      <c r="E279" s="137"/>
      <c r="F279" s="137"/>
      <c r="G279" s="137"/>
      <c r="H279" s="44"/>
      <c r="I279" s="44">
        <f t="shared" ref="I279:I282" si="72">H279*0.1</f>
        <v>0</v>
      </c>
      <c r="J279" s="44">
        <f t="shared" ref="J279:J282" si="73">H279+I279</f>
        <v>0</v>
      </c>
      <c r="K279" s="289"/>
      <c r="L279" s="289"/>
      <c r="M279" s="289"/>
      <c r="N279" s="289"/>
      <c r="O279" s="265"/>
      <c r="P279" s="265"/>
      <c r="Q279" s="33"/>
      <c r="R279" s="33"/>
    </row>
    <row r="280" spans="1:18" ht="46.5" hidden="1" customHeight="1">
      <c r="A280" s="117" t="s">
        <v>177</v>
      </c>
      <c r="B280" s="265" t="s">
        <v>540</v>
      </c>
      <c r="C280" s="269" t="s">
        <v>17</v>
      </c>
      <c r="D280" s="105">
        <v>40</v>
      </c>
      <c r="E280" s="137"/>
      <c r="F280" s="137"/>
      <c r="G280" s="137"/>
      <c r="H280" s="44"/>
      <c r="I280" s="44">
        <f t="shared" si="72"/>
        <v>0</v>
      </c>
      <c r="J280" s="44">
        <f t="shared" si="73"/>
        <v>0</v>
      </c>
      <c r="K280" s="289"/>
      <c r="L280" s="289"/>
      <c r="M280" s="289"/>
      <c r="N280" s="289"/>
      <c r="O280" s="265"/>
      <c r="P280" s="265"/>
      <c r="Q280" s="33"/>
      <c r="R280" s="33"/>
    </row>
    <row r="281" spans="1:18" ht="44.25" hidden="1" customHeight="1">
      <c r="A281" s="117" t="s">
        <v>178</v>
      </c>
      <c r="B281" s="265" t="s">
        <v>541</v>
      </c>
      <c r="C281" s="269" t="s">
        <v>17</v>
      </c>
      <c r="D281" s="105">
        <v>10</v>
      </c>
      <c r="E281" s="137"/>
      <c r="F281" s="137"/>
      <c r="G281" s="137"/>
      <c r="H281" s="44"/>
      <c r="I281" s="44">
        <f t="shared" si="72"/>
        <v>0</v>
      </c>
      <c r="J281" s="44">
        <f t="shared" si="73"/>
        <v>0</v>
      </c>
      <c r="K281" s="289"/>
      <c r="L281" s="289"/>
      <c r="M281" s="289"/>
      <c r="N281" s="289"/>
      <c r="O281" s="265"/>
      <c r="P281" s="265"/>
      <c r="Q281" s="33"/>
      <c r="R281" s="33"/>
    </row>
    <row r="282" spans="1:18" ht="46.5" hidden="1" customHeight="1">
      <c r="A282" s="117" t="s">
        <v>179</v>
      </c>
      <c r="B282" s="265" t="s">
        <v>542</v>
      </c>
      <c r="C282" s="269" t="s">
        <v>17</v>
      </c>
      <c r="D282" s="105">
        <v>10</v>
      </c>
      <c r="E282" s="137"/>
      <c r="F282" s="137"/>
      <c r="G282" s="137"/>
      <c r="H282" s="44"/>
      <c r="I282" s="44">
        <f t="shared" si="72"/>
        <v>0</v>
      </c>
      <c r="J282" s="44">
        <f t="shared" si="73"/>
        <v>0</v>
      </c>
      <c r="K282" s="289"/>
      <c r="L282" s="289"/>
      <c r="M282" s="289"/>
      <c r="N282" s="289"/>
      <c r="O282" s="265"/>
      <c r="P282" s="265"/>
      <c r="Q282" s="33"/>
      <c r="R282" s="33"/>
    </row>
    <row r="283" spans="1:18" ht="16.5" hidden="1" customHeight="1">
      <c r="A283" s="309" t="s">
        <v>910</v>
      </c>
      <c r="B283" s="309"/>
      <c r="C283" s="309"/>
      <c r="D283" s="309"/>
      <c r="E283" s="309"/>
      <c r="F283" s="309"/>
      <c r="G283" s="44">
        <f t="shared" ref="G283:I283" si="74">SUM(G278:G282)</f>
        <v>0</v>
      </c>
      <c r="H283" s="44">
        <f t="shared" si="74"/>
        <v>0</v>
      </c>
      <c r="I283" s="44">
        <f t="shared" si="74"/>
        <v>0</v>
      </c>
      <c r="J283" s="44">
        <f>SUM(J278:J282)</f>
        <v>0</v>
      </c>
      <c r="K283" s="325"/>
      <c r="L283" s="325"/>
      <c r="M283" s="325"/>
      <c r="N283" s="325"/>
      <c r="O283" s="325"/>
      <c r="P283" s="325"/>
      <c r="Q283" s="33"/>
      <c r="R283" s="33"/>
    </row>
    <row r="284" spans="1:18" ht="16.5" hidden="1" customHeight="1">
      <c r="A284" s="149" t="s">
        <v>543</v>
      </c>
      <c r="B284" s="330" t="s">
        <v>544</v>
      </c>
      <c r="C284" s="330"/>
      <c r="D284" s="330"/>
      <c r="E284" s="330"/>
      <c r="F284" s="330"/>
      <c r="G284" s="330"/>
      <c r="H284" s="330"/>
      <c r="I284" s="330"/>
      <c r="J284" s="330"/>
      <c r="K284" s="330"/>
      <c r="L284" s="330"/>
      <c r="M284" s="330"/>
      <c r="N284" s="330"/>
      <c r="O284" s="330"/>
      <c r="P284" s="330"/>
      <c r="Q284" s="33"/>
      <c r="R284" s="33"/>
    </row>
    <row r="285" spans="1:18" ht="31.5" hidden="1" customHeight="1">
      <c r="A285" s="150" t="s">
        <v>180</v>
      </c>
      <c r="B285" s="150" t="s">
        <v>1078</v>
      </c>
      <c r="C285" s="151" t="s">
        <v>17</v>
      </c>
      <c r="D285" s="152">
        <v>72000</v>
      </c>
      <c r="E285" s="153"/>
      <c r="F285" s="153"/>
      <c r="G285" s="56"/>
      <c r="H285" s="56"/>
      <c r="I285" s="56">
        <f>H285*0.1</f>
        <v>0</v>
      </c>
      <c r="J285" s="56">
        <f>H285+I285</f>
        <v>0</v>
      </c>
      <c r="K285" s="353" t="s">
        <v>181</v>
      </c>
      <c r="L285" s="353"/>
      <c r="M285" s="353"/>
      <c r="N285" s="353"/>
      <c r="O285" s="154"/>
      <c r="P285" s="154"/>
      <c r="Q285" s="33"/>
      <c r="R285" s="33"/>
    </row>
    <row r="286" spans="1:18" ht="32.25" hidden="1" customHeight="1">
      <c r="A286" s="150" t="s">
        <v>182</v>
      </c>
      <c r="B286" s="150" t="s">
        <v>1079</v>
      </c>
      <c r="C286" s="151" t="s">
        <v>183</v>
      </c>
      <c r="D286" s="152">
        <v>4000</v>
      </c>
      <c r="E286" s="153"/>
      <c r="F286" s="153"/>
      <c r="G286" s="56"/>
      <c r="H286" s="56"/>
      <c r="I286" s="56">
        <f>H286*0.1</f>
        <v>0</v>
      </c>
      <c r="J286" s="56">
        <f>H286+I286</f>
        <v>0</v>
      </c>
      <c r="K286" s="353"/>
      <c r="L286" s="353"/>
      <c r="M286" s="353"/>
      <c r="N286" s="353"/>
      <c r="O286" s="154"/>
      <c r="P286" s="154"/>
      <c r="Q286" s="33"/>
      <c r="R286" s="33"/>
    </row>
    <row r="287" spans="1:18" ht="15" hidden="1" customHeight="1">
      <c r="A287" s="331" t="s">
        <v>911</v>
      </c>
      <c r="B287" s="331"/>
      <c r="C287" s="331"/>
      <c r="D287" s="331"/>
      <c r="E287" s="331"/>
      <c r="F287" s="331"/>
      <c r="G287" s="155">
        <f t="shared" ref="G287:I287" si="75">SUM(G285:G286)</f>
        <v>0</v>
      </c>
      <c r="H287" s="155">
        <f t="shared" si="75"/>
        <v>0</v>
      </c>
      <c r="I287" s="155">
        <f t="shared" si="75"/>
        <v>0</v>
      </c>
      <c r="J287" s="155">
        <f>SUM(J285:J286)</f>
        <v>0</v>
      </c>
      <c r="K287" s="332"/>
      <c r="L287" s="332"/>
      <c r="M287" s="332"/>
      <c r="N287" s="332"/>
      <c r="O287" s="332"/>
      <c r="P287" s="332"/>
      <c r="Q287" s="33"/>
      <c r="R287" s="33"/>
    </row>
    <row r="288" spans="1:18" ht="16.5" hidden="1" customHeight="1">
      <c r="A288" s="268" t="s">
        <v>184</v>
      </c>
      <c r="B288" s="314" t="s">
        <v>547</v>
      </c>
      <c r="C288" s="314"/>
      <c r="D288" s="314"/>
      <c r="E288" s="314"/>
      <c r="F288" s="314"/>
      <c r="G288" s="314"/>
      <c r="H288" s="314"/>
      <c r="I288" s="314"/>
      <c r="J288" s="314"/>
      <c r="K288" s="314"/>
      <c r="L288" s="314"/>
      <c r="M288" s="314"/>
      <c r="N288" s="314"/>
      <c r="O288" s="314"/>
      <c r="P288" s="314"/>
      <c r="Q288" s="33"/>
      <c r="R288" s="33"/>
    </row>
    <row r="289" spans="1:18" ht="77.25" hidden="1" customHeight="1">
      <c r="A289" s="117" t="s">
        <v>185</v>
      </c>
      <c r="B289" s="265" t="s">
        <v>548</v>
      </c>
      <c r="C289" s="269" t="s">
        <v>17</v>
      </c>
      <c r="D289" s="105">
        <v>200</v>
      </c>
      <c r="E289" s="137"/>
      <c r="F289" s="137"/>
      <c r="G289" s="137"/>
      <c r="H289" s="44"/>
      <c r="I289" s="44">
        <f>H289*0.1</f>
        <v>0</v>
      </c>
      <c r="J289" s="44">
        <f>H289+I289</f>
        <v>0</v>
      </c>
      <c r="K289" s="289" t="s">
        <v>545</v>
      </c>
      <c r="L289" s="289"/>
      <c r="M289" s="289"/>
      <c r="N289" s="289"/>
      <c r="O289" s="129"/>
      <c r="P289" s="265"/>
      <c r="Q289" s="33"/>
      <c r="R289" s="33"/>
    </row>
    <row r="290" spans="1:18" ht="78.75" hidden="1" customHeight="1">
      <c r="A290" s="117" t="s">
        <v>186</v>
      </c>
      <c r="B290" s="265" t="s">
        <v>548</v>
      </c>
      <c r="C290" s="269" t="s">
        <v>17</v>
      </c>
      <c r="D290" s="105">
        <v>200</v>
      </c>
      <c r="E290" s="137"/>
      <c r="F290" s="137"/>
      <c r="G290" s="137"/>
      <c r="H290" s="44"/>
      <c r="I290" s="44">
        <f>H290*0.1</f>
        <v>0</v>
      </c>
      <c r="J290" s="44">
        <f>H290+I290</f>
        <v>0</v>
      </c>
      <c r="K290" s="289" t="s">
        <v>546</v>
      </c>
      <c r="L290" s="289"/>
      <c r="M290" s="289"/>
      <c r="N290" s="289"/>
      <c r="O290" s="265"/>
      <c r="P290" s="265"/>
      <c r="Q290" s="33"/>
      <c r="R290" s="33"/>
    </row>
    <row r="291" spans="1:18" ht="15.75" hidden="1" customHeight="1">
      <c r="A291" s="309" t="s">
        <v>912</v>
      </c>
      <c r="B291" s="309"/>
      <c r="C291" s="309"/>
      <c r="D291" s="309"/>
      <c r="E291" s="309"/>
      <c r="F291" s="309"/>
      <c r="G291" s="44">
        <f t="shared" ref="G291:I291" si="76">SUM(G289:G290)</f>
        <v>0</v>
      </c>
      <c r="H291" s="44">
        <f t="shared" si="76"/>
        <v>0</v>
      </c>
      <c r="I291" s="44">
        <f t="shared" si="76"/>
        <v>0</v>
      </c>
      <c r="J291" s="44">
        <f>SUM(J289:J290)</f>
        <v>0</v>
      </c>
      <c r="K291" s="325"/>
      <c r="L291" s="325"/>
      <c r="M291" s="325"/>
      <c r="N291" s="325"/>
      <c r="O291" s="325"/>
      <c r="P291" s="325"/>
      <c r="Q291" s="33"/>
      <c r="R291" s="33"/>
    </row>
    <row r="292" spans="1:18" ht="31.5" hidden="1" customHeight="1">
      <c r="A292" s="268" t="s">
        <v>187</v>
      </c>
      <c r="B292" s="114" t="s">
        <v>188</v>
      </c>
      <c r="C292" s="269" t="s">
        <v>17</v>
      </c>
      <c r="D292" s="105">
        <v>10</v>
      </c>
      <c r="E292" s="137"/>
      <c r="F292" s="137"/>
      <c r="G292" s="137"/>
      <c r="H292" s="44"/>
      <c r="I292" s="44">
        <f>H292*0.1</f>
        <v>0</v>
      </c>
      <c r="J292" s="44">
        <f>H292+I292</f>
        <v>0</v>
      </c>
      <c r="K292" s="289" t="s">
        <v>189</v>
      </c>
      <c r="L292" s="289"/>
      <c r="M292" s="289"/>
      <c r="N292" s="289"/>
      <c r="O292" s="129"/>
      <c r="P292" s="265"/>
      <c r="Q292" s="33"/>
      <c r="R292" s="33"/>
    </row>
    <row r="293" spans="1:18" ht="82.5" hidden="1" customHeight="1">
      <c r="A293" s="268" t="s">
        <v>190</v>
      </c>
      <c r="B293" s="114" t="s">
        <v>191</v>
      </c>
      <c r="C293" s="269" t="s">
        <v>17</v>
      </c>
      <c r="D293" s="105">
        <v>600</v>
      </c>
      <c r="E293" s="137"/>
      <c r="F293" s="137"/>
      <c r="G293" s="137"/>
      <c r="H293" s="44"/>
      <c r="I293" s="44">
        <f t="shared" ref="I293:I297" si="77">H293*0.1</f>
        <v>0</v>
      </c>
      <c r="J293" s="44">
        <f t="shared" ref="J293:J297" si="78">H293+I293</f>
        <v>0</v>
      </c>
      <c r="K293" s="289" t="s">
        <v>192</v>
      </c>
      <c r="L293" s="289"/>
      <c r="M293" s="289"/>
      <c r="N293" s="289"/>
      <c r="O293" s="129"/>
      <c r="P293" s="265"/>
      <c r="Q293" s="33"/>
      <c r="R293" s="33"/>
    </row>
    <row r="294" spans="1:18" ht="51.75" hidden="1" customHeight="1">
      <c r="A294" s="268" t="s">
        <v>193</v>
      </c>
      <c r="B294" s="114" t="s">
        <v>194</v>
      </c>
      <c r="C294" s="269" t="s">
        <v>195</v>
      </c>
      <c r="D294" s="105">
        <v>200</v>
      </c>
      <c r="E294" s="137"/>
      <c r="F294" s="137"/>
      <c r="G294" s="137"/>
      <c r="H294" s="44"/>
      <c r="I294" s="44">
        <f t="shared" si="77"/>
        <v>0</v>
      </c>
      <c r="J294" s="44">
        <f t="shared" si="78"/>
        <v>0</v>
      </c>
      <c r="K294" s="289" t="s">
        <v>196</v>
      </c>
      <c r="L294" s="289"/>
      <c r="M294" s="289"/>
      <c r="N294" s="289"/>
      <c r="O294" s="129"/>
      <c r="P294" s="265"/>
      <c r="Q294" s="33"/>
      <c r="R294" s="33"/>
    </row>
    <row r="295" spans="1:18" ht="35.25" hidden="1" customHeight="1">
      <c r="A295" s="268" t="s">
        <v>197</v>
      </c>
      <c r="B295" s="114" t="s">
        <v>198</v>
      </c>
      <c r="C295" s="269" t="s">
        <v>195</v>
      </c>
      <c r="D295" s="105">
        <v>100</v>
      </c>
      <c r="E295" s="137"/>
      <c r="F295" s="137"/>
      <c r="G295" s="137"/>
      <c r="H295" s="44"/>
      <c r="I295" s="44">
        <f t="shared" si="77"/>
        <v>0</v>
      </c>
      <c r="J295" s="44">
        <f t="shared" si="78"/>
        <v>0</v>
      </c>
      <c r="K295" s="289" t="s">
        <v>199</v>
      </c>
      <c r="L295" s="289"/>
      <c r="M295" s="289"/>
      <c r="N295" s="289"/>
      <c r="O295" s="129"/>
      <c r="P295" s="265"/>
      <c r="Q295" s="33"/>
      <c r="R295" s="33"/>
    </row>
    <row r="296" spans="1:18" ht="21" hidden="1" customHeight="1">
      <c r="A296" s="268" t="s">
        <v>200</v>
      </c>
      <c r="B296" s="114" t="s">
        <v>201</v>
      </c>
      <c r="C296" s="269" t="s">
        <v>17</v>
      </c>
      <c r="D296" s="273">
        <v>70000</v>
      </c>
      <c r="E296" s="137"/>
      <c r="F296" s="137"/>
      <c r="G296" s="137"/>
      <c r="H296" s="44"/>
      <c r="I296" s="44">
        <f t="shared" si="77"/>
        <v>0</v>
      </c>
      <c r="J296" s="44">
        <f t="shared" si="78"/>
        <v>0</v>
      </c>
      <c r="K296" s="325"/>
      <c r="L296" s="325"/>
      <c r="M296" s="325"/>
      <c r="N296" s="325"/>
      <c r="O296" s="129"/>
      <c r="P296" s="265"/>
      <c r="Q296" s="33"/>
      <c r="R296" s="33"/>
    </row>
    <row r="297" spans="1:18" ht="28.5" hidden="1" customHeight="1">
      <c r="A297" s="268" t="s">
        <v>202</v>
      </c>
      <c r="B297" s="114" t="s">
        <v>203</v>
      </c>
      <c r="C297" s="269" t="s">
        <v>17</v>
      </c>
      <c r="D297" s="273">
        <v>1400</v>
      </c>
      <c r="E297" s="137"/>
      <c r="F297" s="137"/>
      <c r="G297" s="137"/>
      <c r="H297" s="44"/>
      <c r="I297" s="44">
        <f t="shared" si="77"/>
        <v>0</v>
      </c>
      <c r="J297" s="44">
        <f t="shared" si="78"/>
        <v>0</v>
      </c>
      <c r="K297" s="325"/>
      <c r="L297" s="325"/>
      <c r="M297" s="325"/>
      <c r="N297" s="325"/>
      <c r="O297" s="129"/>
      <c r="P297" s="265"/>
      <c r="Q297" s="33"/>
      <c r="R297" s="33"/>
    </row>
    <row r="298" spans="1:18" ht="15" hidden="1" customHeight="1">
      <c r="A298" s="268" t="s">
        <v>204</v>
      </c>
      <c r="B298" s="327" t="s">
        <v>205</v>
      </c>
      <c r="C298" s="327"/>
      <c r="D298" s="327"/>
      <c r="E298" s="327"/>
      <c r="F298" s="327"/>
      <c r="G298" s="327"/>
      <c r="H298" s="327"/>
      <c r="I298" s="327"/>
      <c r="J298" s="327"/>
      <c r="K298" s="327"/>
      <c r="L298" s="327"/>
      <c r="M298" s="327"/>
      <c r="N298" s="327"/>
      <c r="O298" s="265"/>
      <c r="P298" s="265"/>
      <c r="Q298" s="33"/>
      <c r="R298" s="33"/>
    </row>
    <row r="299" spans="1:18" ht="62.25" hidden="1" customHeight="1">
      <c r="A299" s="117" t="s">
        <v>206</v>
      </c>
      <c r="B299" s="139" t="s">
        <v>583</v>
      </c>
      <c r="C299" s="269" t="s">
        <v>17</v>
      </c>
      <c r="D299" s="105">
        <v>10</v>
      </c>
      <c r="E299" s="137"/>
      <c r="F299" s="137"/>
      <c r="G299" s="137"/>
      <c r="H299" s="44"/>
      <c r="I299" s="44">
        <f>H299*0.1</f>
        <v>0</v>
      </c>
      <c r="J299" s="44">
        <f>H299+I299</f>
        <v>0</v>
      </c>
      <c r="K299" s="289" t="s">
        <v>581</v>
      </c>
      <c r="L299" s="289"/>
      <c r="M299" s="289"/>
      <c r="N299" s="289"/>
      <c r="O299" s="129"/>
      <c r="P299" s="265"/>
      <c r="Q299" s="33"/>
      <c r="R299" s="33"/>
    </row>
    <row r="300" spans="1:18" ht="63.75" hidden="1" customHeight="1">
      <c r="A300" s="117" t="s">
        <v>207</v>
      </c>
      <c r="B300" s="139" t="s">
        <v>584</v>
      </c>
      <c r="C300" s="269" t="s">
        <v>17</v>
      </c>
      <c r="D300" s="105">
        <v>10</v>
      </c>
      <c r="E300" s="137"/>
      <c r="F300" s="137"/>
      <c r="G300" s="137"/>
      <c r="H300" s="44"/>
      <c r="I300" s="44">
        <f>H300*0.1</f>
        <v>0</v>
      </c>
      <c r="J300" s="44">
        <f>H300+I300</f>
        <v>0</v>
      </c>
      <c r="K300" s="289" t="s">
        <v>582</v>
      </c>
      <c r="L300" s="289"/>
      <c r="M300" s="289"/>
      <c r="N300" s="289"/>
      <c r="O300" s="265"/>
      <c r="P300" s="265"/>
      <c r="Q300" s="33"/>
      <c r="R300" s="33"/>
    </row>
    <row r="301" spans="1:18" ht="15" hidden="1" customHeight="1">
      <c r="A301" s="309" t="s">
        <v>913</v>
      </c>
      <c r="B301" s="309"/>
      <c r="C301" s="309"/>
      <c r="D301" s="309"/>
      <c r="E301" s="309"/>
      <c r="F301" s="309"/>
      <c r="G301" s="44">
        <f t="shared" ref="G301:I301" si="79">SUM(G299:G300)</f>
        <v>0</v>
      </c>
      <c r="H301" s="44">
        <f t="shared" si="79"/>
        <v>0</v>
      </c>
      <c r="I301" s="44">
        <f t="shared" si="79"/>
        <v>0</v>
      </c>
      <c r="J301" s="44">
        <f>SUM(J299:J300)</f>
        <v>0</v>
      </c>
      <c r="K301" s="325"/>
      <c r="L301" s="325"/>
      <c r="M301" s="325"/>
      <c r="N301" s="325"/>
      <c r="O301" s="265"/>
      <c r="P301" s="265"/>
      <c r="Q301" s="33"/>
      <c r="R301" s="33"/>
    </row>
    <row r="302" spans="1:18" ht="15" hidden="1" customHeight="1">
      <c r="A302" s="268" t="s">
        <v>208</v>
      </c>
      <c r="B302" s="327" t="s">
        <v>209</v>
      </c>
      <c r="C302" s="327"/>
      <c r="D302" s="327"/>
      <c r="E302" s="327"/>
      <c r="F302" s="327"/>
      <c r="G302" s="327"/>
      <c r="H302" s="327"/>
      <c r="I302" s="327"/>
      <c r="J302" s="327"/>
      <c r="K302" s="327"/>
      <c r="L302" s="327"/>
      <c r="M302" s="327"/>
      <c r="N302" s="327"/>
      <c r="O302" s="265"/>
      <c r="P302" s="265"/>
      <c r="Q302" s="33"/>
      <c r="R302" s="33"/>
    </row>
    <row r="303" spans="1:18" ht="16.5" hidden="1" customHeight="1">
      <c r="A303" s="117" t="s">
        <v>210</v>
      </c>
      <c r="B303" s="265" t="s">
        <v>549</v>
      </c>
      <c r="C303" s="269" t="s">
        <v>17</v>
      </c>
      <c r="D303" s="105">
        <v>160</v>
      </c>
      <c r="E303" s="137"/>
      <c r="F303" s="137"/>
      <c r="G303" s="137"/>
      <c r="H303" s="44"/>
      <c r="I303" s="44">
        <f>H303*0.1</f>
        <v>0</v>
      </c>
      <c r="J303" s="44">
        <f>H303+I303</f>
        <v>0</v>
      </c>
      <c r="K303" s="333" t="s">
        <v>211</v>
      </c>
      <c r="L303" s="333"/>
      <c r="M303" s="333"/>
      <c r="N303" s="333"/>
      <c r="O303" s="129"/>
      <c r="P303" s="265"/>
      <c r="Q303" s="33"/>
      <c r="R303" s="33"/>
    </row>
    <row r="304" spans="1:18" ht="15" hidden="1" customHeight="1">
      <c r="A304" s="117" t="s">
        <v>212</v>
      </c>
      <c r="B304" s="265" t="s">
        <v>549</v>
      </c>
      <c r="C304" s="269" t="s">
        <v>17</v>
      </c>
      <c r="D304" s="105">
        <v>100</v>
      </c>
      <c r="E304" s="137"/>
      <c r="F304" s="137"/>
      <c r="G304" s="137"/>
      <c r="H304" s="44"/>
      <c r="I304" s="44">
        <f>H304*0.1</f>
        <v>0</v>
      </c>
      <c r="J304" s="44">
        <f>H304+I304</f>
        <v>0</v>
      </c>
      <c r="K304" s="333" t="s">
        <v>213</v>
      </c>
      <c r="L304" s="333"/>
      <c r="M304" s="333"/>
      <c r="N304" s="333"/>
      <c r="O304" s="265"/>
      <c r="P304" s="265"/>
      <c r="Q304" s="33"/>
      <c r="R304" s="33"/>
    </row>
    <row r="305" spans="1:18" ht="15" hidden="1" customHeight="1">
      <c r="A305" s="309" t="s">
        <v>914</v>
      </c>
      <c r="B305" s="309"/>
      <c r="C305" s="309"/>
      <c r="D305" s="309"/>
      <c r="E305" s="309"/>
      <c r="F305" s="309"/>
      <c r="G305" s="44">
        <f t="shared" ref="G305:I305" si="80">SUM(G303:G304)</f>
        <v>0</v>
      </c>
      <c r="H305" s="44">
        <f t="shared" si="80"/>
        <v>0</v>
      </c>
      <c r="I305" s="44">
        <f t="shared" si="80"/>
        <v>0</v>
      </c>
      <c r="J305" s="44">
        <f>SUM(J303:J304)</f>
        <v>0</v>
      </c>
      <c r="K305" s="325"/>
      <c r="L305" s="325"/>
      <c r="M305" s="325"/>
      <c r="N305" s="325"/>
      <c r="O305" s="265"/>
      <c r="P305" s="265"/>
      <c r="Q305" s="33"/>
      <c r="R305" s="33"/>
    </row>
    <row r="306" spans="1:18" ht="47.25" hidden="1" customHeight="1">
      <c r="A306" s="268" t="s">
        <v>214</v>
      </c>
      <c r="B306" s="114" t="s">
        <v>1080</v>
      </c>
      <c r="C306" s="269" t="s">
        <v>17</v>
      </c>
      <c r="D306" s="105">
        <v>50</v>
      </c>
      <c r="E306" s="137"/>
      <c r="F306" s="137"/>
      <c r="G306" s="137"/>
      <c r="H306" s="44"/>
      <c r="I306" s="44">
        <f>H306*0.1</f>
        <v>0</v>
      </c>
      <c r="J306" s="44">
        <f>H306+I306</f>
        <v>0</v>
      </c>
      <c r="K306" s="325"/>
      <c r="L306" s="325"/>
      <c r="M306" s="325"/>
      <c r="N306" s="325"/>
      <c r="O306" s="129"/>
      <c r="P306" s="265"/>
      <c r="Q306" s="33"/>
      <c r="R306" s="33"/>
    </row>
    <row r="307" spans="1:18" ht="22.5" hidden="1" customHeight="1">
      <c r="A307" s="268" t="s">
        <v>215</v>
      </c>
      <c r="B307" s="314" t="s">
        <v>550</v>
      </c>
      <c r="C307" s="314"/>
      <c r="D307" s="314"/>
      <c r="E307" s="314"/>
      <c r="F307" s="314"/>
      <c r="G307" s="314"/>
      <c r="H307" s="314"/>
      <c r="I307" s="314"/>
      <c r="J307" s="314"/>
      <c r="K307" s="314"/>
      <c r="L307" s="314"/>
      <c r="M307" s="314"/>
      <c r="N307" s="314"/>
      <c r="O307" s="314"/>
      <c r="P307" s="314"/>
      <c r="Q307" s="33"/>
      <c r="R307" s="33"/>
    </row>
    <row r="308" spans="1:18" ht="39" hidden="1" customHeight="1">
      <c r="A308" s="117" t="s">
        <v>216</v>
      </c>
      <c r="B308" s="265" t="s">
        <v>551</v>
      </c>
      <c r="C308" s="269" t="s">
        <v>553</v>
      </c>
      <c r="D308" s="105">
        <v>100</v>
      </c>
      <c r="E308" s="137"/>
      <c r="F308" s="137"/>
      <c r="G308" s="137"/>
      <c r="H308" s="44"/>
      <c r="I308" s="44">
        <f>H308*0.1</f>
        <v>0</v>
      </c>
      <c r="J308" s="44">
        <f>H308+I308</f>
        <v>0</v>
      </c>
      <c r="K308" s="289" t="s">
        <v>554</v>
      </c>
      <c r="L308" s="289"/>
      <c r="M308" s="289"/>
      <c r="N308" s="289"/>
      <c r="O308" s="129"/>
      <c r="P308" s="265"/>
      <c r="Q308" s="33"/>
      <c r="R308" s="33"/>
    </row>
    <row r="309" spans="1:18" ht="50.25" hidden="1" customHeight="1">
      <c r="A309" s="117" t="s">
        <v>217</v>
      </c>
      <c r="B309" s="265" t="s">
        <v>552</v>
      </c>
      <c r="C309" s="269" t="s">
        <v>553</v>
      </c>
      <c r="D309" s="105">
        <v>100</v>
      </c>
      <c r="E309" s="137"/>
      <c r="F309" s="137"/>
      <c r="G309" s="137"/>
      <c r="H309" s="44"/>
      <c r="I309" s="44">
        <f>H309*0.1</f>
        <v>0</v>
      </c>
      <c r="J309" s="44">
        <f>H309+I309</f>
        <v>0</v>
      </c>
      <c r="K309" s="289"/>
      <c r="L309" s="289"/>
      <c r="M309" s="289"/>
      <c r="N309" s="289"/>
      <c r="O309" s="265"/>
      <c r="P309" s="265"/>
      <c r="Q309" s="33"/>
      <c r="R309" s="33"/>
    </row>
    <row r="310" spans="1:18" ht="18.75" hidden="1" customHeight="1">
      <c r="A310" s="309" t="s">
        <v>915</v>
      </c>
      <c r="B310" s="309"/>
      <c r="C310" s="309"/>
      <c r="D310" s="309"/>
      <c r="E310" s="309"/>
      <c r="F310" s="309"/>
      <c r="G310" s="44">
        <f t="shared" ref="G310:I310" si="81">SUM(G308:G309)</f>
        <v>0</v>
      </c>
      <c r="H310" s="44">
        <f t="shared" si="81"/>
        <v>0</v>
      </c>
      <c r="I310" s="44">
        <f t="shared" si="81"/>
        <v>0</v>
      </c>
      <c r="J310" s="44">
        <f>SUM(J308:J309)</f>
        <v>0</v>
      </c>
      <c r="K310" s="325"/>
      <c r="L310" s="325"/>
      <c r="M310" s="325"/>
      <c r="N310" s="325"/>
      <c r="O310" s="325"/>
      <c r="P310" s="325"/>
      <c r="Q310" s="33"/>
      <c r="R310" s="33"/>
    </row>
    <row r="311" spans="1:18" ht="90.75" hidden="1" customHeight="1">
      <c r="A311" s="268" t="s">
        <v>218</v>
      </c>
      <c r="B311" s="114" t="s">
        <v>556</v>
      </c>
      <c r="C311" s="269" t="s">
        <v>17</v>
      </c>
      <c r="D311" s="273">
        <v>700000</v>
      </c>
      <c r="E311" s="137"/>
      <c r="F311" s="137"/>
      <c r="G311" s="137"/>
      <c r="H311" s="44"/>
      <c r="I311" s="44">
        <f>H311*0.1</f>
        <v>0</v>
      </c>
      <c r="J311" s="44">
        <f>H311+I311</f>
        <v>0</v>
      </c>
      <c r="K311" s="289" t="s">
        <v>555</v>
      </c>
      <c r="L311" s="289"/>
      <c r="M311" s="289"/>
      <c r="N311" s="289"/>
      <c r="O311" s="129"/>
      <c r="P311" s="265"/>
      <c r="Q311" s="33"/>
      <c r="R311" s="33"/>
    </row>
    <row r="312" spans="1:18" ht="151.5" hidden="1" customHeight="1">
      <c r="A312" s="268" t="s">
        <v>219</v>
      </c>
      <c r="B312" s="114" t="s">
        <v>556</v>
      </c>
      <c r="C312" s="269" t="s">
        <v>17</v>
      </c>
      <c r="D312" s="273">
        <v>600000</v>
      </c>
      <c r="E312" s="137"/>
      <c r="F312" s="137"/>
      <c r="G312" s="137"/>
      <c r="H312" s="44"/>
      <c r="I312" s="44">
        <f t="shared" ref="I312:I321" si="82">H312*0.1</f>
        <v>0</v>
      </c>
      <c r="J312" s="44">
        <f t="shared" ref="J312:J321" si="83">H312+I312</f>
        <v>0</v>
      </c>
      <c r="K312" s="289" t="s">
        <v>557</v>
      </c>
      <c r="L312" s="289"/>
      <c r="M312" s="289"/>
      <c r="N312" s="289"/>
      <c r="O312" s="129"/>
      <c r="P312" s="265"/>
      <c r="Q312" s="33"/>
      <c r="R312" s="33"/>
    </row>
    <row r="313" spans="1:18" ht="106.5" hidden="1" customHeight="1">
      <c r="A313" s="268" t="s">
        <v>220</v>
      </c>
      <c r="B313" s="114" t="s">
        <v>559</v>
      </c>
      <c r="C313" s="269" t="s">
        <v>17</v>
      </c>
      <c r="D313" s="273">
        <v>30000</v>
      </c>
      <c r="E313" s="137"/>
      <c r="F313" s="137"/>
      <c r="G313" s="137"/>
      <c r="H313" s="44"/>
      <c r="I313" s="44">
        <f t="shared" si="82"/>
        <v>0</v>
      </c>
      <c r="J313" s="44">
        <f t="shared" si="83"/>
        <v>0</v>
      </c>
      <c r="K313" s="289" t="s">
        <v>558</v>
      </c>
      <c r="L313" s="289"/>
      <c r="M313" s="289"/>
      <c r="N313" s="289"/>
      <c r="O313" s="129"/>
      <c r="P313" s="265"/>
      <c r="Q313" s="33"/>
      <c r="R313" s="33"/>
    </row>
    <row r="314" spans="1:18" ht="48" hidden="1" customHeight="1">
      <c r="A314" s="268" t="s">
        <v>221</v>
      </c>
      <c r="B314" s="114" t="s">
        <v>222</v>
      </c>
      <c r="C314" s="269" t="s">
        <v>17</v>
      </c>
      <c r="D314" s="105">
        <v>100</v>
      </c>
      <c r="E314" s="137"/>
      <c r="F314" s="137"/>
      <c r="G314" s="137"/>
      <c r="H314" s="44"/>
      <c r="I314" s="44">
        <f t="shared" si="82"/>
        <v>0</v>
      </c>
      <c r="J314" s="44">
        <f t="shared" si="83"/>
        <v>0</v>
      </c>
      <c r="K314" s="289" t="s">
        <v>223</v>
      </c>
      <c r="L314" s="289"/>
      <c r="M314" s="289"/>
      <c r="N314" s="289"/>
      <c r="O314" s="129"/>
      <c r="P314" s="265"/>
      <c r="Q314" s="33"/>
      <c r="R314" s="33"/>
    </row>
    <row r="315" spans="1:18" ht="69" hidden="1" customHeight="1">
      <c r="A315" s="131" t="s">
        <v>224</v>
      </c>
      <c r="B315" s="114" t="s">
        <v>561</v>
      </c>
      <c r="C315" s="269" t="s">
        <v>553</v>
      </c>
      <c r="D315" s="273">
        <v>50</v>
      </c>
      <c r="E315" s="44"/>
      <c r="F315" s="44"/>
      <c r="G315" s="44"/>
      <c r="H315" s="44"/>
      <c r="I315" s="44">
        <f t="shared" si="82"/>
        <v>0</v>
      </c>
      <c r="J315" s="44">
        <f t="shared" si="83"/>
        <v>0</v>
      </c>
      <c r="K315" s="289" t="s">
        <v>560</v>
      </c>
      <c r="L315" s="289"/>
      <c r="M315" s="289"/>
      <c r="N315" s="289"/>
      <c r="O315" s="278"/>
      <c r="P315" s="265"/>
      <c r="Q315" s="33"/>
      <c r="R315" s="33"/>
    </row>
    <row r="316" spans="1:18" ht="69" hidden="1" customHeight="1">
      <c r="A316" s="157" t="s">
        <v>225</v>
      </c>
      <c r="B316" s="158" t="s">
        <v>563</v>
      </c>
      <c r="C316" s="159" t="s">
        <v>553</v>
      </c>
      <c r="D316" s="147">
        <v>500</v>
      </c>
      <c r="E316" s="148"/>
      <c r="F316" s="148"/>
      <c r="G316" s="148"/>
      <c r="H316" s="148"/>
      <c r="I316" s="160">
        <f t="shared" si="82"/>
        <v>0</v>
      </c>
      <c r="J316" s="160">
        <f t="shared" si="83"/>
        <v>0</v>
      </c>
      <c r="K316" s="310" t="s">
        <v>562</v>
      </c>
      <c r="L316" s="310"/>
      <c r="M316" s="310"/>
      <c r="N316" s="310"/>
      <c r="O316" s="278"/>
      <c r="P316" s="265"/>
      <c r="Q316" s="33"/>
      <c r="R316" s="33"/>
    </row>
    <row r="317" spans="1:18" ht="78" hidden="1" customHeight="1">
      <c r="A317" s="268" t="s">
        <v>226</v>
      </c>
      <c r="B317" s="114" t="s">
        <v>565</v>
      </c>
      <c r="C317" s="269" t="s">
        <v>17</v>
      </c>
      <c r="D317" s="273">
        <v>1220000</v>
      </c>
      <c r="E317" s="137"/>
      <c r="F317" s="137"/>
      <c r="G317" s="137"/>
      <c r="H317" s="44"/>
      <c r="I317" s="44">
        <f t="shared" si="82"/>
        <v>0</v>
      </c>
      <c r="J317" s="44">
        <f t="shared" si="83"/>
        <v>0</v>
      </c>
      <c r="K317" s="289" t="s">
        <v>564</v>
      </c>
      <c r="L317" s="289"/>
      <c r="M317" s="289"/>
      <c r="N317" s="289"/>
      <c r="O317" s="129"/>
      <c r="P317" s="265"/>
      <c r="Q317" s="33"/>
      <c r="R317" s="33"/>
    </row>
    <row r="318" spans="1:18" ht="79.5" hidden="1" customHeight="1">
      <c r="A318" s="268" t="s">
        <v>227</v>
      </c>
      <c r="B318" s="114" t="s">
        <v>565</v>
      </c>
      <c r="C318" s="269" t="s">
        <v>17</v>
      </c>
      <c r="D318" s="273">
        <v>340000</v>
      </c>
      <c r="E318" s="137"/>
      <c r="F318" s="137"/>
      <c r="G318" s="137"/>
      <c r="H318" s="44"/>
      <c r="I318" s="44">
        <f t="shared" si="82"/>
        <v>0</v>
      </c>
      <c r="J318" s="44">
        <f t="shared" si="83"/>
        <v>0</v>
      </c>
      <c r="K318" s="289" t="s">
        <v>566</v>
      </c>
      <c r="L318" s="289"/>
      <c r="M318" s="289"/>
      <c r="N318" s="289"/>
      <c r="O318" s="129"/>
      <c r="P318" s="265"/>
      <c r="Q318" s="33"/>
      <c r="R318" s="33"/>
    </row>
    <row r="319" spans="1:18" ht="104.25" hidden="1" customHeight="1">
      <c r="A319" s="268" t="s">
        <v>228</v>
      </c>
      <c r="B319" s="114" t="s">
        <v>568</v>
      </c>
      <c r="C319" s="269" t="s">
        <v>17</v>
      </c>
      <c r="D319" s="273">
        <v>250000</v>
      </c>
      <c r="E319" s="137"/>
      <c r="F319" s="137"/>
      <c r="G319" s="137"/>
      <c r="H319" s="44"/>
      <c r="I319" s="44">
        <f t="shared" si="82"/>
        <v>0</v>
      </c>
      <c r="J319" s="44">
        <f t="shared" si="83"/>
        <v>0</v>
      </c>
      <c r="K319" s="289" t="s">
        <v>567</v>
      </c>
      <c r="L319" s="289"/>
      <c r="M319" s="289"/>
      <c r="N319" s="289"/>
      <c r="O319" s="129"/>
      <c r="P319" s="265"/>
      <c r="Q319" s="33"/>
      <c r="R319" s="33"/>
    </row>
    <row r="320" spans="1:18" ht="107.25" hidden="1" customHeight="1">
      <c r="A320" s="268" t="s">
        <v>229</v>
      </c>
      <c r="B320" s="114" t="s">
        <v>568</v>
      </c>
      <c r="C320" s="269" t="s">
        <v>17</v>
      </c>
      <c r="D320" s="273">
        <v>28000</v>
      </c>
      <c r="E320" s="137"/>
      <c r="F320" s="137"/>
      <c r="G320" s="137"/>
      <c r="H320" s="44"/>
      <c r="I320" s="44">
        <f t="shared" si="82"/>
        <v>0</v>
      </c>
      <c r="J320" s="44">
        <f t="shared" si="83"/>
        <v>0</v>
      </c>
      <c r="K320" s="289" t="s">
        <v>569</v>
      </c>
      <c r="L320" s="289"/>
      <c r="M320" s="289"/>
      <c r="N320" s="289"/>
      <c r="O320" s="129"/>
      <c r="P320" s="265"/>
      <c r="Q320" s="33"/>
      <c r="R320" s="33"/>
    </row>
    <row r="321" spans="1:18" ht="105.75" hidden="1" customHeight="1">
      <c r="A321" s="268" t="s">
        <v>230</v>
      </c>
      <c r="B321" s="114" t="s">
        <v>568</v>
      </c>
      <c r="C321" s="269" t="s">
        <v>17</v>
      </c>
      <c r="D321" s="273">
        <v>55000</v>
      </c>
      <c r="E321" s="137"/>
      <c r="F321" s="137"/>
      <c r="G321" s="137"/>
      <c r="H321" s="44"/>
      <c r="I321" s="44">
        <f t="shared" si="82"/>
        <v>0</v>
      </c>
      <c r="J321" s="44">
        <f t="shared" si="83"/>
        <v>0</v>
      </c>
      <c r="K321" s="289" t="s">
        <v>570</v>
      </c>
      <c r="L321" s="289"/>
      <c r="M321" s="289"/>
      <c r="N321" s="289"/>
      <c r="O321" s="129"/>
      <c r="P321" s="265"/>
      <c r="Q321" s="33"/>
      <c r="R321" s="33"/>
    </row>
    <row r="322" spans="1:18" ht="25.5" hidden="1" customHeight="1">
      <c r="A322" s="268" t="s">
        <v>231</v>
      </c>
      <c r="B322" s="314" t="s">
        <v>571</v>
      </c>
      <c r="C322" s="314"/>
      <c r="D322" s="314"/>
      <c r="E322" s="314"/>
      <c r="F322" s="314"/>
      <c r="G322" s="314"/>
      <c r="H322" s="314"/>
      <c r="I322" s="314"/>
      <c r="J322" s="314"/>
      <c r="K322" s="314"/>
      <c r="L322" s="314"/>
      <c r="M322" s="314"/>
      <c r="N322" s="314"/>
      <c r="O322" s="314"/>
      <c r="P322" s="314"/>
      <c r="Q322" s="33"/>
      <c r="R322" s="33"/>
    </row>
    <row r="323" spans="1:18" ht="108" hidden="1" customHeight="1">
      <c r="A323" s="117" t="s">
        <v>916</v>
      </c>
      <c r="B323" s="114" t="s">
        <v>588</v>
      </c>
      <c r="C323" s="269" t="s">
        <v>17</v>
      </c>
      <c r="D323" s="273">
        <v>1000</v>
      </c>
      <c r="E323" s="137"/>
      <c r="F323" s="137"/>
      <c r="G323" s="137"/>
      <c r="H323" s="44"/>
      <c r="I323" s="44">
        <f>H323*0.1</f>
        <v>0</v>
      </c>
      <c r="J323" s="44">
        <f>H323+I323</f>
        <v>0</v>
      </c>
      <c r="K323" s="289" t="s">
        <v>586</v>
      </c>
      <c r="L323" s="289"/>
      <c r="M323" s="289"/>
      <c r="N323" s="289"/>
      <c r="O323" s="129"/>
      <c r="P323" s="265"/>
      <c r="Q323" s="33"/>
      <c r="R323" s="33"/>
    </row>
    <row r="324" spans="1:18" ht="104.25" hidden="1" customHeight="1">
      <c r="A324" s="117" t="s">
        <v>917</v>
      </c>
      <c r="B324" s="114" t="s">
        <v>588</v>
      </c>
      <c r="C324" s="269" t="s">
        <v>17</v>
      </c>
      <c r="D324" s="273">
        <v>1600</v>
      </c>
      <c r="E324" s="137"/>
      <c r="F324" s="137"/>
      <c r="G324" s="137"/>
      <c r="H324" s="44"/>
      <c r="I324" s="44">
        <f>H324*0.1</f>
        <v>0</v>
      </c>
      <c r="J324" s="44">
        <f>H324+I324</f>
        <v>0</v>
      </c>
      <c r="K324" s="289" t="s">
        <v>587</v>
      </c>
      <c r="L324" s="289"/>
      <c r="M324" s="289"/>
      <c r="N324" s="289"/>
      <c r="O324" s="265"/>
      <c r="P324" s="265"/>
      <c r="Q324" s="33"/>
      <c r="R324" s="33"/>
    </row>
    <row r="325" spans="1:18" ht="14.25" hidden="1" customHeight="1">
      <c r="A325" s="309" t="s">
        <v>918</v>
      </c>
      <c r="B325" s="309"/>
      <c r="C325" s="309"/>
      <c r="D325" s="309"/>
      <c r="E325" s="309"/>
      <c r="F325" s="309"/>
      <c r="G325" s="44">
        <f t="shared" ref="G325:I325" si="84">SUM(G323:G324)</f>
        <v>0</v>
      </c>
      <c r="H325" s="44">
        <f t="shared" si="84"/>
        <v>0</v>
      </c>
      <c r="I325" s="44">
        <f t="shared" si="84"/>
        <v>0</v>
      </c>
      <c r="J325" s="44">
        <f>SUM(J323:J324)</f>
        <v>0</v>
      </c>
      <c r="K325" s="325"/>
      <c r="L325" s="325"/>
      <c r="M325" s="325"/>
      <c r="N325" s="325"/>
      <c r="O325" s="265"/>
      <c r="P325" s="265"/>
      <c r="Q325" s="33"/>
      <c r="R325" s="33"/>
    </row>
    <row r="326" spans="1:18" ht="75" hidden="1" customHeight="1">
      <c r="A326" s="268" t="s">
        <v>232</v>
      </c>
      <c r="B326" s="114" t="s">
        <v>573</v>
      </c>
      <c r="C326" s="269" t="s">
        <v>17</v>
      </c>
      <c r="D326" s="273">
        <v>14000</v>
      </c>
      <c r="E326" s="137"/>
      <c r="F326" s="137"/>
      <c r="G326" s="137"/>
      <c r="H326" s="44"/>
      <c r="I326" s="44">
        <f>H326*0.1</f>
        <v>0</v>
      </c>
      <c r="J326" s="44">
        <f>H326+I326</f>
        <v>0</v>
      </c>
      <c r="K326" s="289" t="s">
        <v>572</v>
      </c>
      <c r="L326" s="289"/>
      <c r="M326" s="289"/>
      <c r="N326" s="289"/>
      <c r="O326" s="129"/>
      <c r="P326" s="265"/>
      <c r="Q326" s="33"/>
      <c r="R326" s="33"/>
    </row>
    <row r="327" spans="1:18" ht="62.25" hidden="1" customHeight="1">
      <c r="A327" s="268" t="s">
        <v>233</v>
      </c>
      <c r="B327" s="114" t="s">
        <v>585</v>
      </c>
      <c r="C327" s="269" t="s">
        <v>17</v>
      </c>
      <c r="D327" s="105">
        <v>300</v>
      </c>
      <c r="E327" s="137"/>
      <c r="F327" s="137"/>
      <c r="G327" s="137"/>
      <c r="H327" s="44"/>
      <c r="I327" s="44">
        <f t="shared" ref="I327:I331" si="85">H327*0.1</f>
        <v>0</v>
      </c>
      <c r="J327" s="44">
        <f t="shared" ref="J327:J331" si="86">H327+I327</f>
        <v>0</v>
      </c>
      <c r="K327" s="289" t="s">
        <v>574</v>
      </c>
      <c r="L327" s="289"/>
      <c r="M327" s="289"/>
      <c r="N327" s="289"/>
      <c r="O327" s="129"/>
      <c r="P327" s="265"/>
      <c r="Q327" s="33"/>
      <c r="R327" s="33"/>
    </row>
    <row r="328" spans="1:18" ht="24" hidden="1" customHeight="1">
      <c r="A328" s="268" t="s">
        <v>235</v>
      </c>
      <c r="B328" s="114" t="s">
        <v>234</v>
      </c>
      <c r="C328" s="269" t="s">
        <v>147</v>
      </c>
      <c r="D328" s="273">
        <v>5000</v>
      </c>
      <c r="E328" s="137"/>
      <c r="F328" s="137"/>
      <c r="G328" s="137"/>
      <c r="H328" s="44"/>
      <c r="I328" s="44">
        <f t="shared" si="85"/>
        <v>0</v>
      </c>
      <c r="J328" s="44">
        <f t="shared" si="86"/>
        <v>0</v>
      </c>
      <c r="K328" s="289" t="s">
        <v>575</v>
      </c>
      <c r="L328" s="289"/>
      <c r="M328" s="289"/>
      <c r="N328" s="289"/>
      <c r="O328" s="129"/>
      <c r="P328" s="265"/>
      <c r="Q328" s="33"/>
      <c r="R328" s="33"/>
    </row>
    <row r="329" spans="1:18" s="260" customFormat="1" ht="167.25" hidden="1" customHeight="1">
      <c r="A329" s="280" t="s">
        <v>238</v>
      </c>
      <c r="B329" s="285" t="s">
        <v>236</v>
      </c>
      <c r="C329" s="256" t="s">
        <v>17</v>
      </c>
      <c r="D329" s="256">
        <v>50</v>
      </c>
      <c r="E329" s="257"/>
      <c r="F329" s="257"/>
      <c r="G329" s="257"/>
      <c r="H329" s="257"/>
      <c r="I329" s="258">
        <f t="shared" si="85"/>
        <v>0</v>
      </c>
      <c r="J329" s="258">
        <f t="shared" si="86"/>
        <v>0</v>
      </c>
      <c r="K329" s="334" t="s">
        <v>576</v>
      </c>
      <c r="L329" s="334"/>
      <c r="M329" s="334"/>
      <c r="N329" s="334"/>
      <c r="O329" s="259"/>
      <c r="P329" s="276"/>
      <c r="Q329" s="281"/>
      <c r="R329" s="281"/>
    </row>
    <row r="330" spans="1:18" ht="77.25" hidden="1" customHeight="1">
      <c r="A330" s="268" t="s">
        <v>241</v>
      </c>
      <c r="B330" s="114" t="s">
        <v>239</v>
      </c>
      <c r="C330" s="269" t="s">
        <v>17</v>
      </c>
      <c r="D330" s="105">
        <v>5</v>
      </c>
      <c r="E330" s="137"/>
      <c r="F330" s="137"/>
      <c r="G330" s="137"/>
      <c r="H330" s="44"/>
      <c r="I330" s="44">
        <f t="shared" si="85"/>
        <v>0</v>
      </c>
      <c r="J330" s="44">
        <f t="shared" si="86"/>
        <v>0</v>
      </c>
      <c r="K330" s="289" t="s">
        <v>240</v>
      </c>
      <c r="L330" s="289"/>
      <c r="M330" s="289"/>
      <c r="N330" s="289"/>
      <c r="O330" s="129"/>
      <c r="P330" s="265"/>
      <c r="Q330" s="33"/>
      <c r="R330" s="33"/>
    </row>
    <row r="331" spans="1:18" ht="46.5" hidden="1" customHeight="1">
      <c r="A331" s="268" t="s">
        <v>243</v>
      </c>
      <c r="B331" s="114" t="s">
        <v>242</v>
      </c>
      <c r="C331" s="269" t="s">
        <v>17</v>
      </c>
      <c r="D331" s="105">
        <v>30</v>
      </c>
      <c r="E331" s="137"/>
      <c r="F331" s="137"/>
      <c r="G331" s="137"/>
      <c r="H331" s="44"/>
      <c r="I331" s="44">
        <f t="shared" si="85"/>
        <v>0</v>
      </c>
      <c r="J331" s="44">
        <f t="shared" si="86"/>
        <v>0</v>
      </c>
      <c r="K331" s="289" t="s">
        <v>589</v>
      </c>
      <c r="L331" s="289"/>
      <c r="M331" s="289"/>
      <c r="N331" s="289"/>
      <c r="O331" s="129"/>
      <c r="P331" s="265"/>
      <c r="Q331" s="33"/>
      <c r="R331" s="33"/>
    </row>
    <row r="332" spans="1:18" ht="133.5" hidden="1" customHeight="1">
      <c r="A332" s="270" t="s">
        <v>60</v>
      </c>
      <c r="B332" s="270" t="s">
        <v>52</v>
      </c>
      <c r="C332" s="270" t="s">
        <v>2</v>
      </c>
      <c r="D332" s="123" t="s">
        <v>53</v>
      </c>
      <c r="E332" s="124" t="s">
        <v>54</v>
      </c>
      <c r="F332" s="124" t="s">
        <v>55</v>
      </c>
      <c r="G332" s="124" t="s">
        <v>6</v>
      </c>
      <c r="H332" s="124" t="s">
        <v>7</v>
      </c>
      <c r="I332" s="124" t="s">
        <v>437</v>
      </c>
      <c r="J332" s="124" t="s">
        <v>438</v>
      </c>
      <c r="K332" s="324" t="s">
        <v>92</v>
      </c>
      <c r="L332" s="324"/>
      <c r="M332" s="324"/>
      <c r="N332" s="324"/>
      <c r="O332" s="270" t="s">
        <v>462</v>
      </c>
      <c r="P332" s="270" t="s">
        <v>14</v>
      </c>
      <c r="Q332" s="270"/>
      <c r="R332" s="270"/>
    </row>
    <row r="333" spans="1:18" ht="92.25" hidden="1" customHeight="1">
      <c r="A333" s="268" t="s">
        <v>245</v>
      </c>
      <c r="B333" s="114" t="s">
        <v>244</v>
      </c>
      <c r="C333" s="269" t="s">
        <v>17</v>
      </c>
      <c r="D333" s="105">
        <v>180</v>
      </c>
      <c r="E333" s="137"/>
      <c r="F333" s="137"/>
      <c r="G333" s="137"/>
      <c r="H333" s="44"/>
      <c r="I333" s="44">
        <f>H333*0.1</f>
        <v>0</v>
      </c>
      <c r="J333" s="44">
        <f>H333+I333</f>
        <v>0</v>
      </c>
      <c r="K333" s="289" t="s">
        <v>590</v>
      </c>
      <c r="L333" s="289"/>
      <c r="M333" s="289"/>
      <c r="N333" s="289"/>
      <c r="O333" s="129"/>
      <c r="P333" s="265"/>
      <c r="Q333" s="33"/>
      <c r="R333" s="33"/>
    </row>
    <row r="334" spans="1:18" ht="89.25" hidden="1" customHeight="1">
      <c r="A334" s="268" t="s">
        <v>246</v>
      </c>
      <c r="B334" s="114" t="s">
        <v>1081</v>
      </c>
      <c r="C334" s="269" t="s">
        <v>17</v>
      </c>
      <c r="D334" s="105">
        <v>100</v>
      </c>
      <c r="E334" s="137"/>
      <c r="F334" s="137"/>
      <c r="G334" s="137"/>
      <c r="H334" s="44"/>
      <c r="I334" s="44">
        <f t="shared" ref="I334:I336" si="87">H334*0.1</f>
        <v>0</v>
      </c>
      <c r="J334" s="44">
        <f t="shared" ref="J334:J336" si="88">H334+I334</f>
        <v>0</v>
      </c>
      <c r="K334" s="289" t="s">
        <v>591</v>
      </c>
      <c r="L334" s="289"/>
      <c r="M334" s="289"/>
      <c r="N334" s="289"/>
      <c r="O334" s="129"/>
      <c r="P334" s="265"/>
      <c r="Q334" s="33"/>
      <c r="R334" s="33"/>
    </row>
    <row r="335" spans="1:18" ht="90" hidden="1" customHeight="1">
      <c r="A335" s="268" t="s">
        <v>247</v>
      </c>
      <c r="B335" s="114" t="s">
        <v>592</v>
      </c>
      <c r="C335" s="269" t="s">
        <v>17</v>
      </c>
      <c r="D335" s="105">
        <v>100</v>
      </c>
      <c r="E335" s="137"/>
      <c r="F335" s="137"/>
      <c r="G335" s="137"/>
      <c r="H335" s="44"/>
      <c r="I335" s="44">
        <f t="shared" si="87"/>
        <v>0</v>
      </c>
      <c r="J335" s="44">
        <f t="shared" si="88"/>
        <v>0</v>
      </c>
      <c r="K335" s="289" t="s">
        <v>593</v>
      </c>
      <c r="L335" s="289"/>
      <c r="M335" s="289"/>
      <c r="N335" s="289"/>
      <c r="O335" s="129"/>
      <c r="P335" s="265"/>
      <c r="Q335" s="33"/>
      <c r="R335" s="33"/>
    </row>
    <row r="336" spans="1:18" ht="66.75" hidden="1" customHeight="1">
      <c r="A336" s="268" t="s">
        <v>248</v>
      </c>
      <c r="B336" s="114" t="s">
        <v>594</v>
      </c>
      <c r="C336" s="269" t="s">
        <v>17</v>
      </c>
      <c r="D336" s="105">
        <v>1</v>
      </c>
      <c r="E336" s="137"/>
      <c r="F336" s="137"/>
      <c r="G336" s="137"/>
      <c r="H336" s="44"/>
      <c r="I336" s="44">
        <f t="shared" si="87"/>
        <v>0</v>
      </c>
      <c r="J336" s="44">
        <f t="shared" si="88"/>
        <v>0</v>
      </c>
      <c r="K336" s="289" t="s">
        <v>595</v>
      </c>
      <c r="L336" s="289"/>
      <c r="M336" s="289"/>
      <c r="N336" s="289"/>
      <c r="O336" s="129"/>
      <c r="P336" s="265"/>
      <c r="Q336" s="33"/>
      <c r="R336" s="33"/>
    </row>
    <row r="337" spans="1:18" s="10" customFormat="1" ht="236.25" hidden="1" customHeight="1">
      <c r="A337" s="270" t="s">
        <v>60</v>
      </c>
      <c r="B337" s="270" t="s">
        <v>52</v>
      </c>
      <c r="C337" s="270" t="s">
        <v>2</v>
      </c>
      <c r="D337" s="123" t="s">
        <v>53</v>
      </c>
      <c r="E337" s="124" t="s">
        <v>54</v>
      </c>
      <c r="F337" s="124" t="s">
        <v>55</v>
      </c>
      <c r="G337" s="124" t="s">
        <v>6</v>
      </c>
      <c r="H337" s="124" t="s">
        <v>7</v>
      </c>
      <c r="I337" s="124" t="s">
        <v>437</v>
      </c>
      <c r="J337" s="124" t="s">
        <v>438</v>
      </c>
      <c r="K337" s="301" t="s">
        <v>92</v>
      </c>
      <c r="L337" s="301"/>
      <c r="M337" s="301"/>
      <c r="N337" s="301"/>
      <c r="O337" s="270" t="s">
        <v>462</v>
      </c>
      <c r="P337" s="270" t="s">
        <v>14</v>
      </c>
      <c r="Q337" s="368"/>
      <c r="R337" s="368"/>
    </row>
    <row r="338" spans="1:18" s="10" customFormat="1" ht="27" hidden="1" customHeight="1">
      <c r="A338" s="86" t="s">
        <v>252</v>
      </c>
      <c r="B338" s="336" t="s">
        <v>249</v>
      </c>
      <c r="C338" s="336"/>
      <c r="D338" s="336"/>
      <c r="E338" s="336"/>
      <c r="F338" s="336"/>
      <c r="G338" s="336"/>
      <c r="H338" s="336"/>
      <c r="I338" s="336"/>
      <c r="J338" s="336"/>
      <c r="K338" s="336"/>
      <c r="L338" s="336"/>
      <c r="M338" s="336"/>
      <c r="N338" s="336"/>
      <c r="O338" s="336"/>
      <c r="P338" s="336"/>
      <c r="Q338" s="368"/>
      <c r="R338" s="368"/>
    </row>
    <row r="339" spans="1:18" s="10" customFormat="1" ht="18.75" hidden="1" customHeight="1">
      <c r="A339" s="86" t="s">
        <v>919</v>
      </c>
      <c r="B339" s="336" t="s">
        <v>596</v>
      </c>
      <c r="C339" s="336"/>
      <c r="D339" s="336"/>
      <c r="E339" s="336"/>
      <c r="F339" s="336"/>
      <c r="G339" s="336"/>
      <c r="H339" s="336"/>
      <c r="I339" s="336"/>
      <c r="J339" s="336"/>
      <c r="K339" s="336"/>
      <c r="L339" s="336"/>
      <c r="M339" s="336"/>
      <c r="N339" s="336"/>
      <c r="O339" s="336"/>
      <c r="P339" s="336"/>
      <c r="Q339" s="368"/>
      <c r="R339" s="368"/>
    </row>
    <row r="340" spans="1:18" s="9" customFormat="1" ht="231.75" hidden="1" customHeight="1">
      <c r="A340" s="117" t="s">
        <v>920</v>
      </c>
      <c r="B340" s="267" t="s">
        <v>597</v>
      </c>
      <c r="C340" s="269" t="s">
        <v>598</v>
      </c>
      <c r="D340" s="269">
        <v>60</v>
      </c>
      <c r="E340" s="267"/>
      <c r="F340" s="267"/>
      <c r="G340" s="59"/>
      <c r="H340" s="59"/>
      <c r="I340" s="59">
        <f>H340*0.1</f>
        <v>0</v>
      </c>
      <c r="J340" s="59">
        <f>H340+I340</f>
        <v>0</v>
      </c>
      <c r="K340" s="335" t="s">
        <v>1082</v>
      </c>
      <c r="L340" s="335"/>
      <c r="M340" s="335"/>
      <c r="N340" s="335"/>
      <c r="O340" s="161"/>
      <c r="P340" s="268"/>
      <c r="Q340" s="170"/>
      <c r="R340" s="170"/>
    </row>
    <row r="341" spans="1:18" s="9" customFormat="1" ht="18.75" hidden="1" customHeight="1">
      <c r="A341" s="86" t="s">
        <v>921</v>
      </c>
      <c r="B341" s="336" t="s">
        <v>599</v>
      </c>
      <c r="C341" s="336"/>
      <c r="D341" s="336"/>
      <c r="E341" s="336"/>
      <c r="F341" s="336"/>
      <c r="G341" s="336"/>
      <c r="H341" s="336"/>
      <c r="I341" s="336"/>
      <c r="J341" s="336"/>
      <c r="K341" s="336"/>
      <c r="L341" s="336"/>
      <c r="M341" s="336"/>
      <c r="N341" s="336"/>
      <c r="O341" s="336"/>
      <c r="P341" s="336"/>
      <c r="Q341" s="170"/>
      <c r="R341" s="170"/>
    </row>
    <row r="342" spans="1:18" ht="15" hidden="1" customHeight="1">
      <c r="A342" s="117" t="s">
        <v>922</v>
      </c>
      <c r="B342" s="265" t="s">
        <v>600</v>
      </c>
      <c r="C342" s="269" t="s">
        <v>17</v>
      </c>
      <c r="D342" s="105">
        <v>15</v>
      </c>
      <c r="E342" s="137"/>
      <c r="F342" s="137"/>
      <c r="G342" s="137"/>
      <c r="H342" s="44"/>
      <c r="I342" s="44">
        <f>H342*0.1</f>
        <v>0</v>
      </c>
      <c r="J342" s="44">
        <f>H342+I342</f>
        <v>0</v>
      </c>
      <c r="K342" s="289" t="s">
        <v>1075</v>
      </c>
      <c r="L342" s="289"/>
      <c r="M342" s="289"/>
      <c r="N342" s="289"/>
      <c r="O342" s="265"/>
      <c r="P342" s="265"/>
      <c r="Q342" s="33"/>
      <c r="R342" s="33"/>
    </row>
    <row r="343" spans="1:18" hidden="1">
      <c r="A343" s="117" t="s">
        <v>923</v>
      </c>
      <c r="B343" s="265" t="s">
        <v>601</v>
      </c>
      <c r="C343" s="269" t="s">
        <v>17</v>
      </c>
      <c r="D343" s="105">
        <v>3</v>
      </c>
      <c r="E343" s="137"/>
      <c r="F343" s="137"/>
      <c r="G343" s="137"/>
      <c r="H343" s="44"/>
      <c r="I343" s="44">
        <f t="shared" ref="I343:I348" si="89">H343*0.1</f>
        <v>0</v>
      </c>
      <c r="J343" s="44">
        <f t="shared" ref="J343:J348" si="90">H343+I343</f>
        <v>0</v>
      </c>
      <c r="K343" s="289"/>
      <c r="L343" s="289"/>
      <c r="M343" s="289"/>
      <c r="N343" s="289"/>
      <c r="O343" s="265"/>
      <c r="P343" s="265"/>
      <c r="Q343" s="33"/>
      <c r="R343" s="33"/>
    </row>
    <row r="344" spans="1:18" hidden="1">
      <c r="A344" s="117" t="s">
        <v>924</v>
      </c>
      <c r="B344" s="265" t="s">
        <v>602</v>
      </c>
      <c r="C344" s="269" t="s">
        <v>17</v>
      </c>
      <c r="D344" s="105">
        <v>2</v>
      </c>
      <c r="E344" s="137"/>
      <c r="F344" s="137"/>
      <c r="G344" s="137"/>
      <c r="H344" s="44"/>
      <c r="I344" s="44">
        <f t="shared" si="89"/>
        <v>0</v>
      </c>
      <c r="J344" s="44">
        <f t="shared" si="90"/>
        <v>0</v>
      </c>
      <c r="K344" s="289"/>
      <c r="L344" s="289"/>
      <c r="M344" s="289"/>
      <c r="N344" s="289"/>
      <c r="O344" s="265"/>
      <c r="P344" s="265"/>
      <c r="Q344" s="33"/>
      <c r="R344" s="33"/>
    </row>
    <row r="345" spans="1:18" ht="30" hidden="1">
      <c r="A345" s="117" t="s">
        <v>925</v>
      </c>
      <c r="B345" s="265" t="s">
        <v>603</v>
      </c>
      <c r="C345" s="269" t="s">
        <v>237</v>
      </c>
      <c r="D345" s="105">
        <v>9</v>
      </c>
      <c r="E345" s="137"/>
      <c r="F345" s="137"/>
      <c r="G345" s="137"/>
      <c r="H345" s="44"/>
      <c r="I345" s="44">
        <f t="shared" si="89"/>
        <v>0</v>
      </c>
      <c r="J345" s="44">
        <f t="shared" si="90"/>
        <v>0</v>
      </c>
      <c r="K345" s="289"/>
      <c r="L345" s="289"/>
      <c r="M345" s="289"/>
      <c r="N345" s="289"/>
      <c r="O345" s="265"/>
      <c r="P345" s="265"/>
      <c r="Q345" s="33"/>
      <c r="R345" s="33"/>
    </row>
    <row r="346" spans="1:18" ht="30" hidden="1">
      <c r="A346" s="117" t="s">
        <v>926</v>
      </c>
      <c r="B346" s="265" t="s">
        <v>604</v>
      </c>
      <c r="C346" s="269" t="s">
        <v>17</v>
      </c>
      <c r="D346" s="105">
        <v>12</v>
      </c>
      <c r="E346" s="137"/>
      <c r="F346" s="137"/>
      <c r="G346" s="137"/>
      <c r="H346" s="44"/>
      <c r="I346" s="44">
        <f t="shared" si="89"/>
        <v>0</v>
      </c>
      <c r="J346" s="44">
        <f t="shared" si="90"/>
        <v>0</v>
      </c>
      <c r="K346" s="289"/>
      <c r="L346" s="289"/>
      <c r="M346" s="289"/>
      <c r="N346" s="289"/>
      <c r="O346" s="265"/>
      <c r="P346" s="265"/>
      <c r="Q346" s="33"/>
      <c r="R346" s="33"/>
    </row>
    <row r="347" spans="1:18" ht="30" hidden="1">
      <c r="A347" s="117" t="s">
        <v>927</v>
      </c>
      <c r="B347" s="265" t="s">
        <v>605</v>
      </c>
      <c r="C347" s="269" t="s">
        <v>17</v>
      </c>
      <c r="D347" s="105">
        <v>6</v>
      </c>
      <c r="E347" s="137"/>
      <c r="F347" s="137"/>
      <c r="G347" s="137"/>
      <c r="H347" s="44"/>
      <c r="I347" s="44">
        <f t="shared" si="89"/>
        <v>0</v>
      </c>
      <c r="J347" s="44">
        <f t="shared" si="90"/>
        <v>0</v>
      </c>
      <c r="K347" s="289"/>
      <c r="L347" s="289"/>
      <c r="M347" s="289"/>
      <c r="N347" s="289"/>
      <c r="O347" s="265"/>
      <c r="P347" s="265"/>
      <c r="Q347" s="33"/>
      <c r="R347" s="33"/>
    </row>
    <row r="348" spans="1:18" ht="33" hidden="1" customHeight="1">
      <c r="A348" s="117" t="s">
        <v>928</v>
      </c>
      <c r="B348" s="265" t="s">
        <v>250</v>
      </c>
      <c r="C348" s="269" t="s">
        <v>17</v>
      </c>
      <c r="D348" s="105">
        <v>40</v>
      </c>
      <c r="E348" s="137"/>
      <c r="F348" s="137"/>
      <c r="G348" s="137"/>
      <c r="H348" s="44"/>
      <c r="I348" s="44">
        <f t="shared" si="89"/>
        <v>0</v>
      </c>
      <c r="J348" s="44">
        <f t="shared" si="90"/>
        <v>0</v>
      </c>
      <c r="K348" s="334" t="s">
        <v>251</v>
      </c>
      <c r="L348" s="334"/>
      <c r="M348" s="334"/>
      <c r="N348" s="334"/>
      <c r="O348" s="265"/>
      <c r="P348" s="265"/>
      <c r="Q348" s="33"/>
      <c r="R348" s="33"/>
    </row>
    <row r="349" spans="1:18" ht="15" hidden="1" customHeight="1">
      <c r="A349" s="309" t="s">
        <v>929</v>
      </c>
      <c r="B349" s="309"/>
      <c r="C349" s="309"/>
      <c r="D349" s="309"/>
      <c r="E349" s="309"/>
      <c r="F349" s="309"/>
      <c r="G349" s="44">
        <f t="shared" ref="G349:H349" si="91">G340+SUM(G342:G348)</f>
        <v>0</v>
      </c>
      <c r="H349" s="44">
        <f t="shared" si="91"/>
        <v>0</v>
      </c>
      <c r="I349" s="44">
        <f>I340+SUM(I342:I348)</f>
        <v>0</v>
      </c>
      <c r="J349" s="44">
        <f>J340+SUM(J342:J348)</f>
        <v>0</v>
      </c>
      <c r="K349" s="325"/>
      <c r="L349" s="325"/>
      <c r="M349" s="325"/>
      <c r="N349" s="325"/>
      <c r="O349" s="325"/>
      <c r="P349" s="325"/>
      <c r="Q349" s="33"/>
      <c r="R349" s="33"/>
    </row>
    <row r="350" spans="1:18" ht="70.5" hidden="1" customHeight="1">
      <c r="A350" s="268" t="s">
        <v>254</v>
      </c>
      <c r="B350" s="114" t="s">
        <v>253</v>
      </c>
      <c r="C350" s="269" t="s">
        <v>17</v>
      </c>
      <c r="D350" s="273">
        <v>3800</v>
      </c>
      <c r="E350" s="137"/>
      <c r="F350" s="137"/>
      <c r="G350" s="137"/>
      <c r="H350" s="44"/>
      <c r="I350" s="44">
        <f>H350*0.1</f>
        <v>0</v>
      </c>
      <c r="J350" s="44">
        <f>H350+I350</f>
        <v>0</v>
      </c>
      <c r="K350" s="289" t="s">
        <v>606</v>
      </c>
      <c r="L350" s="289"/>
      <c r="M350" s="289"/>
      <c r="N350" s="289"/>
      <c r="O350" s="129"/>
      <c r="P350" s="265"/>
      <c r="Q350" s="33"/>
      <c r="R350" s="33"/>
    </row>
    <row r="351" spans="1:18" ht="84.75" hidden="1" customHeight="1">
      <c r="A351" s="268" t="s">
        <v>256</v>
      </c>
      <c r="B351" s="114" t="s">
        <v>255</v>
      </c>
      <c r="C351" s="269" t="s">
        <v>17</v>
      </c>
      <c r="D351" s="105">
        <v>800</v>
      </c>
      <c r="E351" s="137"/>
      <c r="F351" s="137"/>
      <c r="G351" s="137"/>
      <c r="H351" s="44"/>
      <c r="I351" s="44">
        <f>H351*0.1</f>
        <v>0</v>
      </c>
      <c r="J351" s="44">
        <f>H351+I351</f>
        <v>0</v>
      </c>
      <c r="K351" s="289" t="s">
        <v>607</v>
      </c>
      <c r="L351" s="289"/>
      <c r="M351" s="289"/>
      <c r="N351" s="289"/>
      <c r="O351" s="129"/>
      <c r="P351" s="265"/>
      <c r="Q351" s="33"/>
      <c r="R351" s="33"/>
    </row>
    <row r="352" spans="1:18" ht="15.75" hidden="1" customHeight="1">
      <c r="A352" s="268" t="s">
        <v>258</v>
      </c>
      <c r="B352" s="314" t="s">
        <v>257</v>
      </c>
      <c r="C352" s="314"/>
      <c r="D352" s="314"/>
      <c r="E352" s="314"/>
      <c r="F352" s="314"/>
      <c r="G352" s="314"/>
      <c r="H352" s="314"/>
      <c r="I352" s="314"/>
      <c r="J352" s="314"/>
      <c r="K352" s="314"/>
      <c r="L352" s="314"/>
      <c r="M352" s="314"/>
      <c r="N352" s="314"/>
      <c r="O352" s="314"/>
      <c r="P352" s="314"/>
      <c r="Q352" s="33"/>
      <c r="R352" s="33"/>
    </row>
    <row r="353" spans="1:18" ht="64.5" hidden="1" customHeight="1">
      <c r="A353" s="117" t="s">
        <v>359</v>
      </c>
      <c r="B353" s="265" t="s">
        <v>608</v>
      </c>
      <c r="C353" s="269" t="s">
        <v>17</v>
      </c>
      <c r="D353" s="105">
        <v>200</v>
      </c>
      <c r="E353" s="137"/>
      <c r="F353" s="137"/>
      <c r="G353" s="137"/>
      <c r="H353" s="44"/>
      <c r="I353" s="44">
        <f>H353*0.1</f>
        <v>0</v>
      </c>
      <c r="J353" s="44">
        <f>H353+I353</f>
        <v>0</v>
      </c>
      <c r="K353" s="289" t="s">
        <v>610</v>
      </c>
      <c r="L353" s="289"/>
      <c r="M353" s="289"/>
      <c r="N353" s="289"/>
      <c r="O353" s="129"/>
      <c r="P353" s="265"/>
      <c r="Q353" s="33"/>
      <c r="R353" s="33"/>
    </row>
    <row r="354" spans="1:18" ht="103.5" hidden="1" customHeight="1">
      <c r="A354" s="117" t="s">
        <v>360</v>
      </c>
      <c r="B354" s="265" t="s">
        <v>609</v>
      </c>
      <c r="C354" s="269" t="s">
        <v>17</v>
      </c>
      <c r="D354" s="105">
        <v>200</v>
      </c>
      <c r="E354" s="137"/>
      <c r="F354" s="137"/>
      <c r="G354" s="137"/>
      <c r="H354" s="44"/>
      <c r="I354" s="44">
        <f>H354*0.1</f>
        <v>0</v>
      </c>
      <c r="J354" s="44">
        <f>H354+I354</f>
        <v>0</v>
      </c>
      <c r="K354" s="289"/>
      <c r="L354" s="289"/>
      <c r="M354" s="289"/>
      <c r="N354" s="289"/>
      <c r="O354" s="265"/>
      <c r="P354" s="265"/>
      <c r="Q354" s="33"/>
      <c r="R354" s="33"/>
    </row>
    <row r="355" spans="1:18" ht="16.5" hidden="1" customHeight="1">
      <c r="A355" s="337" t="s">
        <v>930</v>
      </c>
      <c r="B355" s="337"/>
      <c r="C355" s="337"/>
      <c r="D355" s="337"/>
      <c r="E355" s="337"/>
      <c r="F355" s="337"/>
      <c r="G355" s="44">
        <f t="shared" ref="G355:I355" si="92">SUM(G353:G354)</f>
        <v>0</v>
      </c>
      <c r="H355" s="44">
        <f t="shared" si="92"/>
        <v>0</v>
      </c>
      <c r="I355" s="44">
        <f t="shared" si="92"/>
        <v>0</v>
      </c>
      <c r="J355" s="44">
        <f>SUM(J353:J354)</f>
        <v>0</v>
      </c>
      <c r="K355" s="338"/>
      <c r="L355" s="338"/>
      <c r="M355" s="338"/>
      <c r="N355" s="338"/>
      <c r="O355" s="338"/>
      <c r="P355" s="338"/>
      <c r="Q355" s="33"/>
      <c r="R355" s="33"/>
    </row>
    <row r="356" spans="1:18" ht="16.5" hidden="1" customHeight="1">
      <c r="A356" s="131" t="s">
        <v>264</v>
      </c>
      <c r="B356" s="354" t="s">
        <v>257</v>
      </c>
      <c r="C356" s="354"/>
      <c r="D356" s="354"/>
      <c r="E356" s="354"/>
      <c r="F356" s="354"/>
      <c r="G356" s="354"/>
      <c r="H356" s="354"/>
      <c r="I356" s="354"/>
      <c r="J356" s="354"/>
      <c r="K356" s="354"/>
      <c r="L356" s="354"/>
      <c r="M356" s="354"/>
      <c r="N356" s="354"/>
      <c r="O356" s="354"/>
      <c r="P356" s="354"/>
      <c r="Q356" s="33"/>
      <c r="R356" s="33"/>
    </row>
    <row r="357" spans="1:18" ht="103.5" hidden="1" customHeight="1">
      <c r="A357" s="162" t="s">
        <v>931</v>
      </c>
      <c r="B357" s="82" t="s">
        <v>608</v>
      </c>
      <c r="C357" s="159" t="s">
        <v>17</v>
      </c>
      <c r="D357" s="163">
        <v>200</v>
      </c>
      <c r="E357" s="164"/>
      <c r="F357" s="164"/>
      <c r="G357" s="164"/>
      <c r="H357" s="148"/>
      <c r="I357" s="148">
        <f>H357*0.1</f>
        <v>0</v>
      </c>
      <c r="J357" s="148">
        <f>H357+I357</f>
        <v>0</v>
      </c>
      <c r="K357" s="310" t="s">
        <v>1083</v>
      </c>
      <c r="L357" s="310"/>
      <c r="M357" s="310"/>
      <c r="N357" s="310"/>
      <c r="O357" s="75"/>
      <c r="P357" s="265"/>
      <c r="Q357" s="33"/>
      <c r="R357" s="33"/>
    </row>
    <row r="358" spans="1:18" ht="66.75" hidden="1" customHeight="1">
      <c r="A358" s="162" t="s">
        <v>932</v>
      </c>
      <c r="B358" s="82" t="s">
        <v>609</v>
      </c>
      <c r="C358" s="159" t="s">
        <v>17</v>
      </c>
      <c r="D358" s="163">
        <v>200</v>
      </c>
      <c r="E358" s="164"/>
      <c r="F358" s="164"/>
      <c r="G358" s="164"/>
      <c r="H358" s="148"/>
      <c r="I358" s="148">
        <f>H358*0.1</f>
        <v>0</v>
      </c>
      <c r="J358" s="148">
        <f>H358+I358</f>
        <v>0</v>
      </c>
      <c r="K358" s="310"/>
      <c r="L358" s="310"/>
      <c r="M358" s="310"/>
      <c r="N358" s="310"/>
      <c r="O358" s="265"/>
      <c r="P358" s="265"/>
      <c r="Q358" s="33"/>
      <c r="R358" s="33"/>
    </row>
    <row r="359" spans="1:18" ht="15" hidden="1" customHeight="1">
      <c r="A359" s="309" t="s">
        <v>933</v>
      </c>
      <c r="B359" s="309"/>
      <c r="C359" s="309"/>
      <c r="D359" s="309"/>
      <c r="E359" s="309"/>
      <c r="F359" s="309"/>
      <c r="G359" s="44">
        <f t="shared" ref="G359:I359" si="93">SUM(G357:G358)</f>
        <v>0</v>
      </c>
      <c r="H359" s="44">
        <f t="shared" si="93"/>
        <v>0</v>
      </c>
      <c r="I359" s="44">
        <f t="shared" si="93"/>
        <v>0</v>
      </c>
      <c r="J359" s="44">
        <f>SUM(J357:J358)</f>
        <v>0</v>
      </c>
      <c r="K359" s="325"/>
      <c r="L359" s="325"/>
      <c r="M359" s="325"/>
      <c r="N359" s="325"/>
      <c r="O359" s="325"/>
      <c r="P359" s="325"/>
      <c r="Q359" s="33"/>
      <c r="R359" s="33"/>
    </row>
    <row r="360" spans="1:18" ht="17.25" hidden="1" customHeight="1">
      <c r="A360" s="268" t="s">
        <v>266</v>
      </c>
      <c r="B360" s="314" t="s">
        <v>259</v>
      </c>
      <c r="C360" s="314"/>
      <c r="D360" s="314"/>
      <c r="E360" s="314"/>
      <c r="F360" s="314"/>
      <c r="G360" s="314"/>
      <c r="H360" s="314"/>
      <c r="I360" s="314"/>
      <c r="J360" s="314"/>
      <c r="K360" s="314"/>
      <c r="L360" s="314"/>
      <c r="M360" s="314"/>
      <c r="N360" s="314"/>
      <c r="O360" s="314"/>
      <c r="P360" s="314"/>
      <c r="Q360" s="33"/>
      <c r="R360" s="33"/>
    </row>
    <row r="361" spans="1:18" ht="243.75" hidden="1" customHeight="1">
      <c r="A361" s="117" t="s">
        <v>934</v>
      </c>
      <c r="B361" s="265" t="s">
        <v>260</v>
      </c>
      <c r="C361" s="269" t="s">
        <v>261</v>
      </c>
      <c r="D361" s="105">
        <v>400</v>
      </c>
      <c r="E361" s="137"/>
      <c r="F361" s="137"/>
      <c r="G361" s="137"/>
      <c r="H361" s="44"/>
      <c r="I361" s="44">
        <f>H361*0.1</f>
        <v>0</v>
      </c>
      <c r="J361" s="44">
        <f>H361+I361</f>
        <v>0</v>
      </c>
      <c r="K361" s="289" t="s">
        <v>611</v>
      </c>
      <c r="L361" s="289"/>
      <c r="M361" s="289"/>
      <c r="N361" s="289"/>
      <c r="O361" s="129"/>
      <c r="P361" s="265"/>
      <c r="Q361" s="33"/>
      <c r="R361" s="33"/>
    </row>
    <row r="362" spans="1:18" ht="214.5" hidden="1" customHeight="1">
      <c r="A362" s="117" t="s">
        <v>935</v>
      </c>
      <c r="B362" s="265" t="s">
        <v>262</v>
      </c>
      <c r="C362" s="269" t="s">
        <v>17</v>
      </c>
      <c r="D362" s="105">
        <v>50</v>
      </c>
      <c r="E362" s="137"/>
      <c r="F362" s="137"/>
      <c r="G362" s="137"/>
      <c r="H362" s="44"/>
      <c r="I362" s="44">
        <f t="shared" ref="I362:I363" si="94">H362*0.1</f>
        <v>0</v>
      </c>
      <c r="J362" s="44">
        <f t="shared" ref="J362:J363" si="95">H362+I362</f>
        <v>0</v>
      </c>
      <c r="K362" s="289" t="s">
        <v>612</v>
      </c>
      <c r="L362" s="289"/>
      <c r="M362" s="289"/>
      <c r="N362" s="289"/>
      <c r="O362" s="265"/>
      <c r="P362" s="265"/>
      <c r="Q362" s="33"/>
      <c r="R362" s="33"/>
    </row>
    <row r="363" spans="1:18" ht="171" hidden="1" customHeight="1">
      <c r="A363" s="117" t="s">
        <v>936</v>
      </c>
      <c r="B363" s="265" t="s">
        <v>263</v>
      </c>
      <c r="C363" s="269" t="s">
        <v>17</v>
      </c>
      <c r="D363" s="105">
        <v>5</v>
      </c>
      <c r="E363" s="137"/>
      <c r="F363" s="137"/>
      <c r="G363" s="137"/>
      <c r="H363" s="44"/>
      <c r="I363" s="44">
        <f t="shared" si="94"/>
        <v>0</v>
      </c>
      <c r="J363" s="44">
        <f t="shared" si="95"/>
        <v>0</v>
      </c>
      <c r="K363" s="289" t="s">
        <v>613</v>
      </c>
      <c r="L363" s="289"/>
      <c r="M363" s="289"/>
      <c r="N363" s="289"/>
      <c r="O363" s="265"/>
      <c r="P363" s="265"/>
      <c r="Q363" s="33"/>
      <c r="R363" s="33"/>
    </row>
    <row r="364" spans="1:18" ht="21.75" hidden="1" customHeight="1">
      <c r="A364" s="268"/>
      <c r="B364" s="317" t="s">
        <v>937</v>
      </c>
      <c r="C364" s="317"/>
      <c r="D364" s="317"/>
      <c r="E364" s="317"/>
      <c r="F364" s="317"/>
      <c r="G364" s="165">
        <f t="shared" ref="G364:I364" si="96">SUM(G361:G363)</f>
        <v>0</v>
      </c>
      <c r="H364" s="165">
        <f t="shared" si="96"/>
        <v>0</v>
      </c>
      <c r="I364" s="165">
        <f t="shared" si="96"/>
        <v>0</v>
      </c>
      <c r="J364" s="165">
        <f>SUM(J361:J363)</f>
        <v>0</v>
      </c>
      <c r="K364" s="94"/>
      <c r="L364" s="94"/>
      <c r="M364" s="94"/>
      <c r="N364" s="94"/>
      <c r="O364" s="265"/>
      <c r="P364" s="265"/>
      <c r="Q364" s="33"/>
      <c r="R364" s="33"/>
    </row>
    <row r="365" spans="1:18" ht="92.25" hidden="1" customHeight="1">
      <c r="A365" s="268" t="s">
        <v>269</v>
      </c>
      <c r="B365" s="114" t="s">
        <v>265</v>
      </c>
      <c r="C365" s="269" t="s">
        <v>17</v>
      </c>
      <c r="D365" s="105">
        <v>500</v>
      </c>
      <c r="E365" s="44"/>
      <c r="F365" s="126"/>
      <c r="G365" s="126"/>
      <c r="H365" s="126"/>
      <c r="I365" s="126">
        <f>H365*0.1</f>
        <v>0</v>
      </c>
      <c r="J365" s="126">
        <f>H365+I365</f>
        <v>0</v>
      </c>
      <c r="K365" s="289" t="s">
        <v>614</v>
      </c>
      <c r="L365" s="289"/>
      <c r="M365" s="289"/>
      <c r="N365" s="289"/>
      <c r="O365" s="129"/>
      <c r="P365" s="265"/>
      <c r="Q365" s="33"/>
      <c r="R365" s="33"/>
    </row>
    <row r="366" spans="1:18" ht="68.25" hidden="1" customHeight="1">
      <c r="A366" s="268" t="s">
        <v>271</v>
      </c>
      <c r="B366" s="114" t="s">
        <v>267</v>
      </c>
      <c r="C366" s="269" t="s">
        <v>17</v>
      </c>
      <c r="D366" s="105">
        <v>2</v>
      </c>
      <c r="E366" s="44"/>
      <c r="F366" s="126"/>
      <c r="G366" s="126"/>
      <c r="H366" s="126"/>
      <c r="I366" s="126">
        <f t="shared" ref="I366:I368" si="97">H366*0.1</f>
        <v>0</v>
      </c>
      <c r="J366" s="126">
        <f t="shared" ref="J366:J368" si="98">H366+I366</f>
        <v>0</v>
      </c>
      <c r="K366" s="289" t="s">
        <v>268</v>
      </c>
      <c r="L366" s="289"/>
      <c r="M366" s="289"/>
      <c r="N366" s="289"/>
      <c r="O366" s="129"/>
      <c r="P366" s="265"/>
      <c r="Q366" s="33"/>
      <c r="R366" s="33"/>
    </row>
    <row r="367" spans="1:18" ht="290.25" hidden="1" customHeight="1">
      <c r="A367" s="268" t="s">
        <v>272</v>
      </c>
      <c r="B367" s="114" t="s">
        <v>270</v>
      </c>
      <c r="C367" s="273" t="s">
        <v>261</v>
      </c>
      <c r="D367" s="105">
        <v>30</v>
      </c>
      <c r="E367" s="44"/>
      <c r="F367" s="126"/>
      <c r="G367" s="126"/>
      <c r="H367" s="126"/>
      <c r="I367" s="126">
        <f t="shared" si="97"/>
        <v>0</v>
      </c>
      <c r="J367" s="126">
        <f t="shared" si="98"/>
        <v>0</v>
      </c>
      <c r="K367" s="289" t="s">
        <v>615</v>
      </c>
      <c r="L367" s="289"/>
      <c r="M367" s="289"/>
      <c r="N367" s="289"/>
      <c r="O367" s="129"/>
      <c r="P367" s="265"/>
      <c r="Q367" s="33"/>
      <c r="R367" s="33"/>
    </row>
    <row r="368" spans="1:18" ht="139.5" hidden="1" customHeight="1">
      <c r="A368" s="268" t="s">
        <v>281</v>
      </c>
      <c r="B368" s="114" t="s">
        <v>167</v>
      </c>
      <c r="C368" s="166" t="s">
        <v>17</v>
      </c>
      <c r="D368" s="105">
        <v>20</v>
      </c>
      <c r="E368" s="44"/>
      <c r="F368" s="126"/>
      <c r="G368" s="126"/>
      <c r="H368" s="126"/>
      <c r="I368" s="126">
        <f t="shared" si="97"/>
        <v>0</v>
      </c>
      <c r="J368" s="126">
        <f t="shared" si="98"/>
        <v>0</v>
      </c>
      <c r="K368" s="289" t="s">
        <v>616</v>
      </c>
      <c r="L368" s="289"/>
      <c r="M368" s="289"/>
      <c r="N368" s="289"/>
      <c r="O368" s="129"/>
      <c r="P368" s="265"/>
      <c r="Q368" s="33"/>
      <c r="R368" s="33"/>
    </row>
    <row r="369" spans="1:18" ht="15.75" hidden="1" customHeight="1">
      <c r="A369" s="268" t="s">
        <v>284</v>
      </c>
      <c r="B369" s="314" t="s">
        <v>273</v>
      </c>
      <c r="C369" s="314"/>
      <c r="D369" s="314"/>
      <c r="E369" s="314"/>
      <c r="F369" s="314"/>
      <c r="G369" s="314"/>
      <c r="H369" s="314"/>
      <c r="I369" s="314"/>
      <c r="J369" s="314"/>
      <c r="K369" s="314"/>
      <c r="L369" s="314"/>
      <c r="M369" s="314"/>
      <c r="N369" s="314"/>
      <c r="O369" s="314"/>
      <c r="P369" s="314"/>
      <c r="Q369" s="33"/>
      <c r="R369" s="33"/>
    </row>
    <row r="370" spans="1:18" ht="115.5" hidden="1" customHeight="1">
      <c r="A370" s="117" t="s">
        <v>938</v>
      </c>
      <c r="B370" s="265" t="s">
        <v>274</v>
      </c>
      <c r="C370" s="269" t="s">
        <v>17</v>
      </c>
      <c r="D370" s="105">
        <v>100</v>
      </c>
      <c r="E370" s="126"/>
      <c r="F370" s="126"/>
      <c r="G370" s="126"/>
      <c r="H370" s="126"/>
      <c r="I370" s="126">
        <f>H370*0.1</f>
        <v>0</v>
      </c>
      <c r="J370" s="126">
        <f>H370+I370</f>
        <v>0</v>
      </c>
      <c r="K370" s="289" t="s">
        <v>617</v>
      </c>
      <c r="L370" s="289"/>
      <c r="M370" s="289"/>
      <c r="N370" s="289"/>
      <c r="O370" s="134"/>
      <c r="P370" s="114"/>
      <c r="Q370" s="33"/>
      <c r="R370" s="33"/>
    </row>
    <row r="371" spans="1:18" ht="167.25" hidden="1" customHeight="1">
      <c r="A371" s="117" t="s">
        <v>939</v>
      </c>
      <c r="B371" s="265" t="s">
        <v>274</v>
      </c>
      <c r="C371" s="269" t="s">
        <v>237</v>
      </c>
      <c r="D371" s="105">
        <v>15</v>
      </c>
      <c r="E371" s="126"/>
      <c r="F371" s="126"/>
      <c r="G371" s="126"/>
      <c r="H371" s="126"/>
      <c r="I371" s="126">
        <f t="shared" ref="I371:I380" si="99">H371*0.1</f>
        <v>0</v>
      </c>
      <c r="J371" s="126">
        <f t="shared" ref="J371:J380" si="100">H371+I371</f>
        <v>0</v>
      </c>
      <c r="K371" s="289" t="s">
        <v>618</v>
      </c>
      <c r="L371" s="289"/>
      <c r="M371" s="289"/>
      <c r="N371" s="289"/>
      <c r="O371" s="167"/>
      <c r="P371" s="114"/>
      <c r="Q371" s="33"/>
      <c r="R371" s="33"/>
    </row>
    <row r="372" spans="1:18" ht="106.5" hidden="1" customHeight="1">
      <c r="A372" s="117" t="s">
        <v>940</v>
      </c>
      <c r="B372" s="265" t="s">
        <v>275</v>
      </c>
      <c r="C372" s="269" t="s">
        <v>17</v>
      </c>
      <c r="D372" s="105">
        <v>220</v>
      </c>
      <c r="E372" s="126"/>
      <c r="F372" s="126"/>
      <c r="G372" s="126"/>
      <c r="H372" s="126"/>
      <c r="I372" s="126">
        <f t="shared" si="99"/>
        <v>0</v>
      </c>
      <c r="J372" s="126">
        <f t="shared" si="100"/>
        <v>0</v>
      </c>
      <c r="K372" s="289" t="s">
        <v>619</v>
      </c>
      <c r="L372" s="289"/>
      <c r="M372" s="289"/>
      <c r="N372" s="289"/>
      <c r="O372" s="114"/>
      <c r="P372" s="114"/>
      <c r="Q372" s="33"/>
      <c r="R372" s="33"/>
    </row>
    <row r="373" spans="1:18" ht="121.5" hidden="1" customHeight="1">
      <c r="A373" s="117" t="s">
        <v>941</v>
      </c>
      <c r="B373" s="265" t="s">
        <v>275</v>
      </c>
      <c r="C373" s="269" t="s">
        <v>17</v>
      </c>
      <c r="D373" s="105">
        <v>60</v>
      </c>
      <c r="E373" s="126"/>
      <c r="F373" s="126"/>
      <c r="G373" s="126"/>
      <c r="H373" s="126"/>
      <c r="I373" s="126">
        <f t="shared" si="99"/>
        <v>0</v>
      </c>
      <c r="J373" s="126">
        <f t="shared" si="100"/>
        <v>0</v>
      </c>
      <c r="K373" s="289" t="s">
        <v>620</v>
      </c>
      <c r="L373" s="289"/>
      <c r="M373" s="289"/>
      <c r="N373" s="289"/>
      <c r="O373" s="114"/>
      <c r="P373" s="114"/>
      <c r="Q373" s="33"/>
      <c r="R373" s="33"/>
    </row>
    <row r="374" spans="1:18" ht="75" hidden="1" customHeight="1">
      <c r="A374" s="117" t="s">
        <v>942</v>
      </c>
      <c r="B374" s="265" t="s">
        <v>621</v>
      </c>
      <c r="C374" s="269" t="s">
        <v>17</v>
      </c>
      <c r="D374" s="105">
        <v>260</v>
      </c>
      <c r="E374" s="126"/>
      <c r="F374" s="126"/>
      <c r="G374" s="126"/>
      <c r="H374" s="126"/>
      <c r="I374" s="126">
        <f t="shared" si="99"/>
        <v>0</v>
      </c>
      <c r="J374" s="126">
        <f t="shared" si="100"/>
        <v>0</v>
      </c>
      <c r="K374" s="289" t="s">
        <v>622</v>
      </c>
      <c r="L374" s="289"/>
      <c r="M374" s="289"/>
      <c r="N374" s="289"/>
      <c r="O374" s="114"/>
      <c r="P374" s="114"/>
      <c r="Q374" s="33"/>
      <c r="R374" s="33"/>
    </row>
    <row r="375" spans="1:18" ht="69.75" hidden="1" customHeight="1">
      <c r="A375" s="117" t="s">
        <v>943</v>
      </c>
      <c r="B375" s="265" t="s">
        <v>276</v>
      </c>
      <c r="C375" s="269" t="s">
        <v>17</v>
      </c>
      <c r="D375" s="105">
        <v>10</v>
      </c>
      <c r="E375" s="126"/>
      <c r="F375" s="126"/>
      <c r="G375" s="126"/>
      <c r="H375" s="126"/>
      <c r="I375" s="126">
        <f t="shared" si="99"/>
        <v>0</v>
      </c>
      <c r="J375" s="126">
        <f t="shared" si="100"/>
        <v>0</v>
      </c>
      <c r="K375" s="289" t="s">
        <v>623</v>
      </c>
      <c r="L375" s="289"/>
      <c r="M375" s="289"/>
      <c r="N375" s="289"/>
      <c r="O375" s="114"/>
      <c r="P375" s="114"/>
      <c r="Q375" s="33"/>
      <c r="R375" s="33"/>
    </row>
    <row r="376" spans="1:18" ht="87" hidden="1" customHeight="1">
      <c r="A376" s="117" t="s">
        <v>944</v>
      </c>
      <c r="B376" s="265" t="s">
        <v>277</v>
      </c>
      <c r="C376" s="269" t="s">
        <v>17</v>
      </c>
      <c r="D376" s="105">
        <v>10</v>
      </c>
      <c r="E376" s="126"/>
      <c r="F376" s="126"/>
      <c r="G376" s="126"/>
      <c r="H376" s="126"/>
      <c r="I376" s="126">
        <f t="shared" si="99"/>
        <v>0</v>
      </c>
      <c r="J376" s="126">
        <f t="shared" si="100"/>
        <v>0</v>
      </c>
      <c r="K376" s="289" t="s">
        <v>624</v>
      </c>
      <c r="L376" s="289"/>
      <c r="M376" s="289"/>
      <c r="N376" s="289"/>
      <c r="O376" s="114"/>
      <c r="P376" s="114"/>
      <c r="Q376" s="33"/>
      <c r="R376" s="33"/>
    </row>
    <row r="377" spans="1:18" ht="99.75" hidden="1" customHeight="1">
      <c r="A377" s="117" t="s">
        <v>945</v>
      </c>
      <c r="B377" s="265" t="s">
        <v>278</v>
      </c>
      <c r="C377" s="269" t="s">
        <v>17</v>
      </c>
      <c r="D377" s="105">
        <v>20</v>
      </c>
      <c r="E377" s="126"/>
      <c r="F377" s="126"/>
      <c r="G377" s="126"/>
      <c r="H377" s="126"/>
      <c r="I377" s="126">
        <f t="shared" si="99"/>
        <v>0</v>
      </c>
      <c r="J377" s="126">
        <f t="shared" si="100"/>
        <v>0</v>
      </c>
      <c r="K377" s="289" t="s">
        <v>625</v>
      </c>
      <c r="L377" s="289"/>
      <c r="M377" s="289"/>
      <c r="N377" s="289"/>
      <c r="O377" s="114"/>
      <c r="P377" s="114"/>
      <c r="Q377" s="33"/>
      <c r="R377" s="33"/>
    </row>
    <row r="378" spans="1:18" ht="85.5" hidden="1" customHeight="1">
      <c r="A378" s="117" t="s">
        <v>946</v>
      </c>
      <c r="B378" s="265" t="s">
        <v>279</v>
      </c>
      <c r="C378" s="269" t="s">
        <v>17</v>
      </c>
      <c r="D378" s="105">
        <v>20</v>
      </c>
      <c r="E378" s="126"/>
      <c r="F378" s="126"/>
      <c r="G378" s="126"/>
      <c r="H378" s="126"/>
      <c r="I378" s="126">
        <f t="shared" si="99"/>
        <v>0</v>
      </c>
      <c r="J378" s="126">
        <f t="shared" si="100"/>
        <v>0</v>
      </c>
      <c r="K378" s="289" t="s">
        <v>626</v>
      </c>
      <c r="L378" s="289"/>
      <c r="M378" s="289"/>
      <c r="N378" s="289"/>
      <c r="O378" s="114"/>
      <c r="P378" s="114"/>
      <c r="Q378" s="33"/>
      <c r="R378" s="33"/>
    </row>
    <row r="379" spans="1:18" ht="101.25" hidden="1" customHeight="1">
      <c r="A379" s="117" t="s">
        <v>947</v>
      </c>
      <c r="B379" s="265" t="s">
        <v>627</v>
      </c>
      <c r="C379" s="269" t="s">
        <v>17</v>
      </c>
      <c r="D379" s="105">
        <v>20</v>
      </c>
      <c r="E379" s="126"/>
      <c r="F379" s="126"/>
      <c r="G379" s="126"/>
      <c r="H379" s="126"/>
      <c r="I379" s="126">
        <f t="shared" si="99"/>
        <v>0</v>
      </c>
      <c r="J379" s="126">
        <f t="shared" si="100"/>
        <v>0</v>
      </c>
      <c r="K379" s="289" t="s">
        <v>628</v>
      </c>
      <c r="L379" s="289"/>
      <c r="M379" s="289"/>
      <c r="N379" s="289"/>
      <c r="O379" s="114"/>
      <c r="P379" s="114"/>
      <c r="Q379" s="33"/>
      <c r="R379" s="33"/>
    </row>
    <row r="380" spans="1:18" ht="99.75" hidden="1" customHeight="1">
      <c r="A380" s="117" t="s">
        <v>948</v>
      </c>
      <c r="B380" s="265" t="s">
        <v>280</v>
      </c>
      <c r="C380" s="269" t="s">
        <v>17</v>
      </c>
      <c r="D380" s="105">
        <v>30</v>
      </c>
      <c r="E380" s="126"/>
      <c r="F380" s="126"/>
      <c r="G380" s="126"/>
      <c r="H380" s="126"/>
      <c r="I380" s="126">
        <f t="shared" si="99"/>
        <v>0</v>
      </c>
      <c r="J380" s="126">
        <f t="shared" si="100"/>
        <v>0</v>
      </c>
      <c r="K380" s="289" t="s">
        <v>629</v>
      </c>
      <c r="L380" s="289"/>
      <c r="M380" s="289"/>
      <c r="N380" s="289"/>
      <c r="O380" s="114"/>
      <c r="P380" s="114"/>
      <c r="Q380" s="33"/>
      <c r="R380" s="33"/>
    </row>
    <row r="381" spans="1:18" ht="15" hidden="1" customHeight="1">
      <c r="A381" s="309" t="s">
        <v>949</v>
      </c>
      <c r="B381" s="309"/>
      <c r="C381" s="309"/>
      <c r="D381" s="309"/>
      <c r="E381" s="309"/>
      <c r="F381" s="309"/>
      <c r="G381" s="126">
        <f t="shared" ref="G381:I381" si="101">SUM(G370:G380)</f>
        <v>0</v>
      </c>
      <c r="H381" s="126">
        <f t="shared" si="101"/>
        <v>0</v>
      </c>
      <c r="I381" s="126">
        <f t="shared" si="101"/>
        <v>0</v>
      </c>
      <c r="J381" s="126">
        <f>SUM(J370:J380)</f>
        <v>0</v>
      </c>
      <c r="K381" s="325"/>
      <c r="L381" s="325"/>
      <c r="M381" s="325"/>
      <c r="N381" s="325"/>
      <c r="O381" s="325"/>
      <c r="P381" s="325"/>
      <c r="Q381" s="33"/>
      <c r="R381" s="33"/>
    </row>
    <row r="382" spans="1:18" ht="15.75" hidden="1" customHeight="1">
      <c r="A382" s="268" t="s">
        <v>286</v>
      </c>
      <c r="B382" s="314" t="s">
        <v>282</v>
      </c>
      <c r="C382" s="314"/>
      <c r="D382" s="314"/>
      <c r="E382" s="314"/>
      <c r="F382" s="314"/>
      <c r="G382" s="314"/>
      <c r="H382" s="314"/>
      <c r="I382" s="314"/>
      <c r="J382" s="314"/>
      <c r="K382" s="314"/>
      <c r="L382" s="314"/>
      <c r="M382" s="314"/>
      <c r="N382" s="314"/>
      <c r="O382" s="314"/>
      <c r="P382" s="314"/>
      <c r="Q382" s="33"/>
      <c r="R382" s="33"/>
    </row>
    <row r="383" spans="1:18" ht="109.5" hidden="1" customHeight="1">
      <c r="A383" s="117" t="s">
        <v>950</v>
      </c>
      <c r="B383" s="168" t="s">
        <v>630</v>
      </c>
      <c r="C383" s="269" t="s">
        <v>17</v>
      </c>
      <c r="D383" s="105">
        <v>50</v>
      </c>
      <c r="E383" s="169"/>
      <c r="F383" s="169"/>
      <c r="G383" s="169"/>
      <c r="H383" s="169"/>
      <c r="I383" s="169">
        <f>H383*0.1</f>
        <v>0</v>
      </c>
      <c r="J383" s="169">
        <f>H383+I383</f>
        <v>0</v>
      </c>
      <c r="K383" s="289" t="s">
        <v>1084</v>
      </c>
      <c r="L383" s="289"/>
      <c r="M383" s="289"/>
      <c r="N383" s="289"/>
      <c r="O383" s="91"/>
      <c r="P383" s="170"/>
      <c r="Q383" s="33"/>
      <c r="R383" s="33"/>
    </row>
    <row r="384" spans="1:18" ht="192" hidden="1" customHeight="1">
      <c r="A384" s="117" t="s">
        <v>951</v>
      </c>
      <c r="B384" s="168" t="s">
        <v>283</v>
      </c>
      <c r="C384" s="269" t="s">
        <v>17</v>
      </c>
      <c r="D384" s="105">
        <v>10</v>
      </c>
      <c r="E384" s="169"/>
      <c r="F384" s="169"/>
      <c r="G384" s="169"/>
      <c r="H384" s="169"/>
      <c r="I384" s="169">
        <f>H384*0.1</f>
        <v>0</v>
      </c>
      <c r="J384" s="169">
        <f>H384+I384</f>
        <v>0</v>
      </c>
      <c r="K384" s="289" t="s">
        <v>631</v>
      </c>
      <c r="L384" s="289"/>
      <c r="M384" s="289"/>
      <c r="N384" s="289"/>
      <c r="O384" s="170"/>
      <c r="P384" s="170"/>
      <c r="Q384" s="33"/>
      <c r="R384" s="33"/>
    </row>
    <row r="385" spans="1:18" ht="15" customHeight="1">
      <c r="A385" s="309" t="s">
        <v>952</v>
      </c>
      <c r="B385" s="309"/>
      <c r="C385" s="309"/>
      <c r="D385" s="309"/>
      <c r="E385" s="309"/>
      <c r="F385" s="309"/>
      <c r="G385" s="126">
        <f t="shared" ref="G385:I385" si="102">SUM(G383:G384)</f>
        <v>0</v>
      </c>
      <c r="H385" s="126">
        <f t="shared" si="102"/>
        <v>0</v>
      </c>
      <c r="I385" s="126">
        <f t="shared" si="102"/>
        <v>0</v>
      </c>
      <c r="J385" s="126">
        <f>SUM(J383:J384)</f>
        <v>0</v>
      </c>
      <c r="K385" s="325"/>
      <c r="L385" s="325"/>
      <c r="M385" s="325"/>
      <c r="N385" s="325"/>
      <c r="O385" s="325"/>
      <c r="P385" s="325"/>
      <c r="Q385" s="33"/>
      <c r="R385" s="33"/>
    </row>
    <row r="386" spans="1:18" s="73" customFormat="1" ht="210.75" customHeight="1">
      <c r="A386" s="146" t="s">
        <v>288</v>
      </c>
      <c r="B386" s="158" t="s">
        <v>285</v>
      </c>
      <c r="C386" s="147" t="s">
        <v>237</v>
      </c>
      <c r="D386" s="147">
        <v>50</v>
      </c>
      <c r="E386" s="147">
        <v>200</v>
      </c>
      <c r="F386" s="147">
        <v>5</v>
      </c>
      <c r="G386" s="263">
        <v>10000</v>
      </c>
      <c r="H386" s="263">
        <v>10500</v>
      </c>
      <c r="I386" s="263">
        <f>H386*0.1</f>
        <v>1050</v>
      </c>
      <c r="J386" s="263">
        <f>H386+I386</f>
        <v>11550</v>
      </c>
      <c r="K386" s="310" t="s">
        <v>632</v>
      </c>
      <c r="L386" s="310"/>
      <c r="M386" s="310"/>
      <c r="N386" s="310"/>
      <c r="O386" s="82"/>
      <c r="P386" s="264"/>
      <c r="Q386" s="385" t="s">
        <v>1097</v>
      </c>
      <c r="R386" s="386" t="s">
        <v>1098</v>
      </c>
    </row>
    <row r="387" spans="1:18" ht="24.75" hidden="1" customHeight="1">
      <c r="A387" s="363" t="s">
        <v>290</v>
      </c>
      <c r="B387" s="364" t="s">
        <v>287</v>
      </c>
      <c r="C387" s="364"/>
      <c r="D387" s="364"/>
      <c r="E387" s="364"/>
      <c r="F387" s="364"/>
      <c r="G387" s="364"/>
      <c r="H387" s="364"/>
      <c r="I387" s="364"/>
      <c r="J387" s="364"/>
      <c r="K387" s="364"/>
      <c r="L387" s="364"/>
      <c r="M387" s="364"/>
      <c r="N387" s="364"/>
      <c r="O387" s="364"/>
      <c r="P387" s="364"/>
    </row>
    <row r="388" spans="1:18" ht="47.25" hidden="1" customHeight="1">
      <c r="A388" s="115" t="s">
        <v>953</v>
      </c>
      <c r="B388" s="106" t="s">
        <v>634</v>
      </c>
      <c r="C388" s="94" t="s">
        <v>17</v>
      </c>
      <c r="D388" s="98">
        <v>10</v>
      </c>
      <c r="E388" s="140"/>
      <c r="F388" s="140"/>
      <c r="G388" s="136"/>
      <c r="H388" s="136"/>
      <c r="I388" s="136">
        <f>H388*0.1</f>
        <v>0</v>
      </c>
      <c r="J388" s="136">
        <f>H388+I388</f>
        <v>0</v>
      </c>
      <c r="K388" s="308" t="s">
        <v>633</v>
      </c>
      <c r="L388" s="308"/>
      <c r="M388" s="308"/>
      <c r="N388" s="308"/>
      <c r="O388" s="171"/>
      <c r="P388" s="81"/>
    </row>
    <row r="389" spans="1:18" ht="45.75" hidden="1" customHeight="1">
      <c r="A389" s="115" t="s">
        <v>954</v>
      </c>
      <c r="B389" s="93" t="s">
        <v>635</v>
      </c>
      <c r="C389" s="94" t="s">
        <v>17</v>
      </c>
      <c r="D389" s="98">
        <v>10</v>
      </c>
      <c r="E389" s="136"/>
      <c r="F389" s="136"/>
      <c r="G389" s="136"/>
      <c r="H389" s="136"/>
      <c r="I389" s="136">
        <f>H389*0.1</f>
        <v>0</v>
      </c>
      <c r="J389" s="136">
        <f>H389+I389</f>
        <v>0</v>
      </c>
      <c r="K389" s="308"/>
      <c r="L389" s="308"/>
      <c r="M389" s="308"/>
      <c r="N389" s="308"/>
      <c r="O389" s="76"/>
      <c r="P389" s="76"/>
    </row>
    <row r="390" spans="1:18" ht="15" hidden="1" customHeight="1">
      <c r="A390" s="309" t="s">
        <v>955</v>
      </c>
      <c r="B390" s="309"/>
      <c r="C390" s="309"/>
      <c r="D390" s="309"/>
      <c r="E390" s="309"/>
      <c r="F390" s="309"/>
      <c r="G390" s="126">
        <f t="shared" ref="G390:I390" si="103">SUM(G388:G389)</f>
        <v>0</v>
      </c>
      <c r="H390" s="126">
        <f t="shared" si="103"/>
        <v>0</v>
      </c>
      <c r="I390" s="126">
        <f t="shared" si="103"/>
        <v>0</v>
      </c>
      <c r="J390" s="126">
        <f>SUM(J388:J389)</f>
        <v>0</v>
      </c>
      <c r="K390" s="325"/>
      <c r="L390" s="325"/>
      <c r="M390" s="325"/>
      <c r="N390" s="325"/>
      <c r="O390" s="325"/>
      <c r="P390" s="325"/>
    </row>
    <row r="391" spans="1:18" ht="137.25" hidden="1" customHeight="1">
      <c r="A391" s="122" t="s">
        <v>291</v>
      </c>
      <c r="B391" s="114" t="s">
        <v>289</v>
      </c>
      <c r="C391" s="80" t="s">
        <v>17</v>
      </c>
      <c r="D391" s="105">
        <v>30</v>
      </c>
      <c r="E391" s="44"/>
      <c r="F391" s="126"/>
      <c r="G391" s="126"/>
      <c r="H391" s="126"/>
      <c r="I391" s="126">
        <f>H391*0.1</f>
        <v>0</v>
      </c>
      <c r="J391" s="126">
        <f>H391+I391</f>
        <v>0</v>
      </c>
      <c r="K391" s="289" t="s">
        <v>636</v>
      </c>
      <c r="L391" s="289"/>
      <c r="M391" s="289"/>
      <c r="N391" s="289"/>
      <c r="O391" s="129"/>
      <c r="P391" s="76"/>
    </row>
    <row r="392" spans="1:18" ht="63" hidden="1" customHeight="1">
      <c r="A392" s="172" t="s">
        <v>293</v>
      </c>
      <c r="B392" s="114" t="s">
        <v>638</v>
      </c>
      <c r="C392" s="80" t="s">
        <v>17</v>
      </c>
      <c r="D392" s="81">
        <v>150</v>
      </c>
      <c r="E392" s="144"/>
      <c r="F392" s="144"/>
      <c r="G392" s="144"/>
      <c r="H392" s="144"/>
      <c r="I392" s="126">
        <f>H392*0.1</f>
        <v>0</v>
      </c>
      <c r="J392" s="126">
        <f>H392+I392</f>
        <v>0</v>
      </c>
      <c r="K392" s="289" t="s">
        <v>637</v>
      </c>
      <c r="L392" s="289"/>
      <c r="M392" s="289"/>
      <c r="N392" s="289"/>
      <c r="O392" s="173"/>
      <c r="P392" s="174"/>
    </row>
    <row r="393" spans="1:18" ht="169.5" hidden="1" customHeight="1">
      <c r="A393" s="175" t="s">
        <v>296</v>
      </c>
      <c r="B393" s="104" t="s">
        <v>292</v>
      </c>
      <c r="C393" s="176" t="s">
        <v>17</v>
      </c>
      <c r="D393" s="176">
        <v>150</v>
      </c>
      <c r="E393" s="177"/>
      <c r="F393" s="177"/>
      <c r="G393" s="177"/>
      <c r="H393" s="177"/>
      <c r="I393" s="126">
        <f t="shared" ref="I393:I395" si="104">H393*0.1</f>
        <v>0</v>
      </c>
      <c r="J393" s="126">
        <f t="shared" ref="J393:J395" si="105">H393+I393</f>
        <v>0</v>
      </c>
      <c r="K393" s="308" t="s">
        <v>639</v>
      </c>
      <c r="L393" s="308"/>
      <c r="M393" s="308"/>
      <c r="N393" s="308"/>
      <c r="O393" s="178"/>
      <c r="P393" s="179"/>
    </row>
    <row r="394" spans="1:18" s="10" customFormat="1" ht="50.25" hidden="1" customHeight="1">
      <c r="A394" s="180" t="s">
        <v>298</v>
      </c>
      <c r="B394" s="114" t="s">
        <v>294</v>
      </c>
      <c r="C394" s="34" t="s">
        <v>17</v>
      </c>
      <c r="D394" s="34">
        <v>50</v>
      </c>
      <c r="E394" s="174"/>
      <c r="F394" s="174"/>
      <c r="G394" s="174"/>
      <c r="H394" s="174"/>
      <c r="I394" s="126">
        <f t="shared" si="104"/>
        <v>0</v>
      </c>
      <c r="J394" s="126">
        <f t="shared" si="105"/>
        <v>0</v>
      </c>
      <c r="K394" s="339" t="s">
        <v>295</v>
      </c>
      <c r="L394" s="339"/>
      <c r="M394" s="339"/>
      <c r="N394" s="339"/>
      <c r="O394" s="173"/>
      <c r="P394" s="181"/>
    </row>
    <row r="395" spans="1:18" ht="153" hidden="1" customHeight="1">
      <c r="A395" s="180" t="s">
        <v>307</v>
      </c>
      <c r="B395" s="90" t="s">
        <v>297</v>
      </c>
      <c r="C395" s="34" t="s">
        <v>17</v>
      </c>
      <c r="D395" s="34">
        <v>350</v>
      </c>
      <c r="E395" s="33"/>
      <c r="F395" s="33"/>
      <c r="G395" s="33"/>
      <c r="H395" s="33"/>
      <c r="I395" s="126">
        <f t="shared" si="104"/>
        <v>0</v>
      </c>
      <c r="J395" s="126">
        <f t="shared" si="105"/>
        <v>0</v>
      </c>
      <c r="K395" s="334" t="s">
        <v>640</v>
      </c>
      <c r="L395" s="334"/>
      <c r="M395" s="334"/>
      <c r="N395" s="334"/>
      <c r="O395" s="91"/>
      <c r="P395" s="33"/>
    </row>
    <row r="396" spans="1:18" ht="18.75" hidden="1" customHeight="1">
      <c r="A396" s="78" t="s">
        <v>309</v>
      </c>
      <c r="B396" s="340" t="s">
        <v>299</v>
      </c>
      <c r="C396" s="340"/>
      <c r="D396" s="340"/>
      <c r="E396" s="340"/>
      <c r="F396" s="340"/>
      <c r="G396" s="340"/>
      <c r="H396" s="340"/>
      <c r="I396" s="340"/>
      <c r="J396" s="340"/>
      <c r="K396" s="340"/>
      <c r="L396" s="340"/>
      <c r="M396" s="340"/>
      <c r="N396" s="340"/>
      <c r="O396" s="340"/>
      <c r="P396" s="340"/>
    </row>
    <row r="397" spans="1:18" ht="18" hidden="1" customHeight="1">
      <c r="A397" s="182" t="s">
        <v>956</v>
      </c>
      <c r="B397" s="327" t="s">
        <v>300</v>
      </c>
      <c r="C397" s="327"/>
      <c r="D397" s="327"/>
      <c r="E397" s="327"/>
      <c r="F397" s="327"/>
      <c r="G397" s="327"/>
      <c r="H397" s="327"/>
      <c r="I397" s="327"/>
      <c r="J397" s="327"/>
      <c r="K397" s="327"/>
      <c r="L397" s="327"/>
      <c r="M397" s="327"/>
      <c r="N397" s="327"/>
      <c r="O397" s="327"/>
      <c r="P397" s="327"/>
      <c r="Q397" s="11"/>
    </row>
    <row r="398" spans="1:18" ht="132.75" hidden="1" customHeight="1">
      <c r="A398" s="182" t="s">
        <v>957</v>
      </c>
      <c r="B398" s="76" t="s">
        <v>301</v>
      </c>
      <c r="C398" s="34" t="s">
        <v>17</v>
      </c>
      <c r="D398" s="183">
        <v>180</v>
      </c>
      <c r="E398" s="60"/>
      <c r="F398" s="60"/>
      <c r="G398" s="60"/>
      <c r="H398" s="60"/>
      <c r="I398" s="60">
        <f>H398*0.1</f>
        <v>0</v>
      </c>
      <c r="J398" s="60">
        <f>H398+I398</f>
        <v>0</v>
      </c>
      <c r="K398" s="289" t="s">
        <v>642</v>
      </c>
      <c r="L398" s="289"/>
      <c r="M398" s="289"/>
      <c r="N398" s="289"/>
      <c r="O398" s="173"/>
      <c r="P398" s="174"/>
    </row>
    <row r="399" spans="1:18" ht="93.75" hidden="1" customHeight="1">
      <c r="A399" s="182" t="s">
        <v>958</v>
      </c>
      <c r="B399" s="76" t="s">
        <v>1085</v>
      </c>
      <c r="C399" s="34" t="s">
        <v>17</v>
      </c>
      <c r="D399" s="183">
        <v>4</v>
      </c>
      <c r="E399" s="60"/>
      <c r="F399" s="60"/>
      <c r="G399" s="60"/>
      <c r="H399" s="60"/>
      <c r="I399" s="60">
        <f>H399*0.1</f>
        <v>0</v>
      </c>
      <c r="J399" s="60">
        <f>H399+I399</f>
        <v>0</v>
      </c>
      <c r="K399" s="289" t="s">
        <v>641</v>
      </c>
      <c r="L399" s="289"/>
      <c r="M399" s="289"/>
      <c r="N399" s="289"/>
      <c r="O399" s="174"/>
      <c r="P399" s="174"/>
    </row>
    <row r="400" spans="1:18" ht="19.5" hidden="1" customHeight="1">
      <c r="A400" s="184" t="s">
        <v>959</v>
      </c>
      <c r="B400" s="314" t="s">
        <v>302</v>
      </c>
      <c r="C400" s="314"/>
      <c r="D400" s="314"/>
      <c r="E400" s="314"/>
      <c r="F400" s="314"/>
      <c r="G400" s="314"/>
      <c r="H400" s="314"/>
      <c r="I400" s="314"/>
      <c r="J400" s="314"/>
      <c r="K400" s="314"/>
      <c r="L400" s="314"/>
      <c r="M400" s="314"/>
      <c r="N400" s="314"/>
      <c r="O400" s="314"/>
      <c r="P400" s="314"/>
    </row>
    <row r="401" spans="1:17" ht="113.25" hidden="1" customHeight="1">
      <c r="A401" s="182" t="s">
        <v>960</v>
      </c>
      <c r="B401" s="76" t="s">
        <v>303</v>
      </c>
      <c r="C401" s="34" t="s">
        <v>17</v>
      </c>
      <c r="D401" s="183">
        <v>40</v>
      </c>
      <c r="E401" s="64"/>
      <c r="F401" s="64"/>
      <c r="G401" s="64"/>
      <c r="H401" s="64"/>
      <c r="I401" s="64">
        <f>H401*0.1</f>
        <v>0</v>
      </c>
      <c r="J401" s="64">
        <f>H401+I401</f>
        <v>0</v>
      </c>
      <c r="K401" s="289" t="s">
        <v>643</v>
      </c>
      <c r="L401" s="289"/>
      <c r="M401" s="289"/>
      <c r="N401" s="289"/>
      <c r="O401" s="33"/>
      <c r="P401" s="33"/>
    </row>
    <row r="402" spans="1:17" ht="141" hidden="1" customHeight="1">
      <c r="A402" s="182" t="s">
        <v>961</v>
      </c>
      <c r="B402" s="76" t="s">
        <v>304</v>
      </c>
      <c r="C402" s="34" t="s">
        <v>17</v>
      </c>
      <c r="D402" s="183">
        <v>30</v>
      </c>
      <c r="E402" s="64"/>
      <c r="F402" s="64"/>
      <c r="G402" s="64"/>
      <c r="H402" s="64"/>
      <c r="I402" s="64">
        <f t="shared" ref="I402:I403" si="106">H402*0.1</f>
        <v>0</v>
      </c>
      <c r="J402" s="64">
        <f t="shared" ref="J402:J403" si="107">H402+I402</f>
        <v>0</v>
      </c>
      <c r="K402" s="334" t="s">
        <v>644</v>
      </c>
      <c r="L402" s="334"/>
      <c r="M402" s="334"/>
      <c r="N402" s="334"/>
      <c r="O402" s="33"/>
      <c r="P402" s="33"/>
    </row>
    <row r="403" spans="1:17" ht="93.75" hidden="1" customHeight="1">
      <c r="A403" s="182" t="s">
        <v>962</v>
      </c>
      <c r="B403" s="76" t="s">
        <v>305</v>
      </c>
      <c r="C403" s="34" t="s">
        <v>17</v>
      </c>
      <c r="D403" s="183">
        <v>30</v>
      </c>
      <c r="E403" s="64"/>
      <c r="F403" s="64"/>
      <c r="G403" s="64"/>
      <c r="H403" s="64"/>
      <c r="I403" s="64">
        <f t="shared" si="106"/>
        <v>0</v>
      </c>
      <c r="J403" s="64">
        <f t="shared" si="107"/>
        <v>0</v>
      </c>
      <c r="K403" s="334" t="s">
        <v>645</v>
      </c>
      <c r="L403" s="334"/>
      <c r="M403" s="334"/>
      <c r="N403" s="334"/>
      <c r="O403" s="33"/>
      <c r="P403" s="33"/>
    </row>
    <row r="404" spans="1:17" ht="18" hidden="1" customHeight="1">
      <c r="A404" s="355" t="s">
        <v>963</v>
      </c>
      <c r="B404" s="355"/>
      <c r="C404" s="355"/>
      <c r="D404" s="355"/>
      <c r="E404" s="355"/>
      <c r="F404" s="355"/>
      <c r="G404" s="65">
        <f t="shared" ref="G404:I404" si="108">SUM(G398:G399)+SUM(G401:G403)</f>
        <v>0</v>
      </c>
      <c r="H404" s="65">
        <f t="shared" si="108"/>
        <v>0</v>
      </c>
      <c r="I404" s="65">
        <f t="shared" si="108"/>
        <v>0</v>
      </c>
      <c r="J404" s="65">
        <f>SUM(J398:J399)+SUM(J401:J403)</f>
        <v>0</v>
      </c>
      <c r="K404" s="338"/>
      <c r="L404" s="338"/>
      <c r="M404" s="338"/>
      <c r="N404" s="338"/>
      <c r="O404" s="338"/>
      <c r="P404" s="338"/>
    </row>
    <row r="405" spans="1:17" ht="19.5" hidden="1" customHeight="1">
      <c r="A405" s="68" t="s">
        <v>311</v>
      </c>
      <c r="B405" s="356" t="s">
        <v>389</v>
      </c>
      <c r="C405" s="356"/>
      <c r="D405" s="356"/>
      <c r="E405" s="356"/>
      <c r="F405" s="356"/>
      <c r="G405" s="356"/>
      <c r="H405" s="356"/>
      <c r="I405" s="356"/>
      <c r="J405" s="356"/>
      <c r="K405" s="356"/>
      <c r="L405" s="356"/>
      <c r="M405" s="356"/>
      <c r="N405" s="356"/>
      <c r="O405" s="356"/>
      <c r="P405" s="356"/>
    </row>
    <row r="406" spans="1:17" ht="183.75" hidden="1" customHeight="1">
      <c r="A406" s="185" t="s">
        <v>964</v>
      </c>
      <c r="B406" s="156" t="s">
        <v>306</v>
      </c>
      <c r="C406" s="186" t="s">
        <v>17</v>
      </c>
      <c r="D406" s="186">
        <v>2</v>
      </c>
      <c r="E406" s="187"/>
      <c r="F406" s="187"/>
      <c r="G406" s="187"/>
      <c r="H406" s="187"/>
      <c r="I406" s="187">
        <f>H406*0.1</f>
        <v>0</v>
      </c>
      <c r="J406" s="187">
        <f>H406+I406</f>
        <v>0</v>
      </c>
      <c r="K406" s="341" t="s">
        <v>646</v>
      </c>
      <c r="L406" s="341"/>
      <c r="M406" s="341"/>
      <c r="N406" s="341"/>
      <c r="O406" s="33"/>
      <c r="P406" s="33"/>
    </row>
    <row r="407" spans="1:17" ht="214.5" hidden="1" customHeight="1">
      <c r="A407" s="185" t="s">
        <v>965</v>
      </c>
      <c r="B407" s="188" t="s">
        <v>390</v>
      </c>
      <c r="C407" s="42" t="s">
        <v>17</v>
      </c>
      <c r="D407" s="42">
        <v>2</v>
      </c>
      <c r="E407" s="189"/>
      <c r="F407" s="189"/>
      <c r="G407" s="189"/>
      <c r="H407" s="189"/>
      <c r="I407" s="189">
        <f t="shared" ref="I407:I408" si="109">H407*0.1</f>
        <v>0</v>
      </c>
      <c r="J407" s="189">
        <f t="shared" ref="J407:J408" si="110">H407+I407</f>
        <v>0</v>
      </c>
      <c r="K407" s="353" t="s">
        <v>647</v>
      </c>
      <c r="L407" s="353"/>
      <c r="M407" s="353"/>
      <c r="N407" s="353"/>
      <c r="O407" s="33"/>
      <c r="P407" s="33"/>
    </row>
    <row r="408" spans="1:17" ht="213.75" hidden="1" customHeight="1">
      <c r="A408" s="185" t="s">
        <v>966</v>
      </c>
      <c r="B408" s="188" t="s">
        <v>391</v>
      </c>
      <c r="C408" s="42" t="s">
        <v>17</v>
      </c>
      <c r="D408" s="42">
        <v>2</v>
      </c>
      <c r="E408" s="189"/>
      <c r="F408" s="189"/>
      <c r="G408" s="189"/>
      <c r="H408" s="189"/>
      <c r="I408" s="189">
        <f t="shared" si="109"/>
        <v>0</v>
      </c>
      <c r="J408" s="189">
        <f t="shared" si="110"/>
        <v>0</v>
      </c>
      <c r="K408" s="353" t="s">
        <v>648</v>
      </c>
      <c r="L408" s="353"/>
      <c r="M408" s="353"/>
      <c r="N408" s="353"/>
      <c r="O408" s="33"/>
      <c r="P408" s="33"/>
    </row>
    <row r="409" spans="1:17" ht="18" hidden="1" customHeight="1">
      <c r="A409" s="342" t="s">
        <v>967</v>
      </c>
      <c r="B409" s="342"/>
      <c r="C409" s="342"/>
      <c r="D409" s="342"/>
      <c r="E409" s="342"/>
      <c r="F409" s="342"/>
      <c r="G409" s="61">
        <f t="shared" ref="G409:I409" si="111">SUM(G406:G408)</f>
        <v>0</v>
      </c>
      <c r="H409" s="61">
        <f t="shared" si="111"/>
        <v>0</v>
      </c>
      <c r="I409" s="61">
        <f t="shared" si="111"/>
        <v>0</v>
      </c>
      <c r="J409" s="61">
        <f>SUM(J406:J408)</f>
        <v>0</v>
      </c>
      <c r="K409" s="344"/>
      <c r="L409" s="344"/>
      <c r="M409" s="344"/>
      <c r="N409" s="344"/>
      <c r="O409" s="344"/>
      <c r="P409" s="344"/>
    </row>
    <row r="410" spans="1:17" s="13" customFormat="1" ht="50.25" hidden="1" customHeight="1">
      <c r="A410" s="145" t="s">
        <v>313</v>
      </c>
      <c r="B410" s="122" t="s">
        <v>308</v>
      </c>
      <c r="C410" s="80" t="s">
        <v>17</v>
      </c>
      <c r="D410" s="81">
        <v>15</v>
      </c>
      <c r="E410" s="190"/>
      <c r="F410" s="190"/>
      <c r="G410" s="190"/>
      <c r="H410" s="63"/>
      <c r="I410" s="63">
        <f>H410*0.1</f>
        <v>0</v>
      </c>
      <c r="J410" s="63">
        <f>H410+I410</f>
        <v>0</v>
      </c>
      <c r="K410" s="343" t="s">
        <v>649</v>
      </c>
      <c r="L410" s="343"/>
      <c r="M410" s="343"/>
      <c r="N410" s="343"/>
      <c r="O410" s="191"/>
      <c r="P410" s="192"/>
      <c r="Q410" s="12"/>
    </row>
    <row r="411" spans="1:17" ht="93.75" hidden="1" customHeight="1">
      <c r="A411" s="193" t="s">
        <v>315</v>
      </c>
      <c r="B411" s="127" t="s">
        <v>310</v>
      </c>
      <c r="C411" s="94" t="s">
        <v>17</v>
      </c>
      <c r="D411" s="101">
        <v>20</v>
      </c>
      <c r="E411" s="194"/>
      <c r="F411" s="194"/>
      <c r="G411" s="194"/>
      <c r="H411" s="96"/>
      <c r="I411" s="63">
        <f t="shared" ref="I411:I413" si="112">H411*0.1</f>
        <v>0</v>
      </c>
      <c r="J411" s="63">
        <f t="shared" ref="J411:J413" si="113">H411+I411</f>
        <v>0</v>
      </c>
      <c r="K411" s="345" t="s">
        <v>650</v>
      </c>
      <c r="L411" s="345"/>
      <c r="M411" s="345"/>
      <c r="N411" s="345"/>
      <c r="O411" s="173"/>
      <c r="P411" s="174"/>
    </row>
    <row r="412" spans="1:17" s="14" customFormat="1" ht="111" hidden="1" customHeight="1">
      <c r="A412" s="145" t="s">
        <v>317</v>
      </c>
      <c r="B412" s="114" t="s">
        <v>312</v>
      </c>
      <c r="C412" s="195" t="s">
        <v>17</v>
      </c>
      <c r="D412" s="176">
        <v>50</v>
      </c>
      <c r="E412" s="196"/>
      <c r="F412" s="196"/>
      <c r="G412" s="60"/>
      <c r="H412" s="63"/>
      <c r="I412" s="63">
        <f t="shared" si="112"/>
        <v>0</v>
      </c>
      <c r="J412" s="63">
        <f t="shared" si="113"/>
        <v>0</v>
      </c>
      <c r="K412" s="334" t="s">
        <v>651</v>
      </c>
      <c r="L412" s="334"/>
      <c r="M412" s="334"/>
      <c r="N412" s="334"/>
      <c r="O412" s="173"/>
      <c r="P412" s="174"/>
    </row>
    <row r="413" spans="1:17" ht="154.5" hidden="1" customHeight="1">
      <c r="A413" s="145" t="s">
        <v>325</v>
      </c>
      <c r="B413" s="197" t="s">
        <v>314</v>
      </c>
      <c r="C413" s="80" t="s">
        <v>17</v>
      </c>
      <c r="D413" s="81">
        <v>30</v>
      </c>
      <c r="E413" s="63"/>
      <c r="F413" s="63"/>
      <c r="G413" s="190"/>
      <c r="H413" s="63"/>
      <c r="I413" s="63">
        <f t="shared" si="112"/>
        <v>0</v>
      </c>
      <c r="J413" s="63">
        <f t="shared" si="113"/>
        <v>0</v>
      </c>
      <c r="K413" s="334" t="s">
        <v>652</v>
      </c>
      <c r="L413" s="334"/>
      <c r="M413" s="334"/>
      <c r="N413" s="334"/>
      <c r="O413" s="91"/>
      <c r="P413" s="33"/>
    </row>
    <row r="414" spans="1:17" s="15" customFormat="1" ht="21.75" hidden="1" customHeight="1">
      <c r="A414" s="145" t="s">
        <v>327</v>
      </c>
      <c r="B414" s="305" t="s">
        <v>653</v>
      </c>
      <c r="C414" s="305"/>
      <c r="D414" s="305"/>
      <c r="E414" s="305"/>
      <c r="F414" s="305"/>
      <c r="G414" s="305"/>
      <c r="H414" s="305"/>
      <c r="I414" s="305"/>
      <c r="J414" s="305"/>
      <c r="K414" s="305"/>
      <c r="L414" s="305"/>
      <c r="M414" s="305"/>
      <c r="N414" s="305"/>
      <c r="O414" s="305"/>
      <c r="P414" s="305"/>
    </row>
    <row r="415" spans="1:17" s="9" customFormat="1" ht="124.5" hidden="1" customHeight="1">
      <c r="A415" s="198" t="s">
        <v>657</v>
      </c>
      <c r="B415" s="93" t="s">
        <v>316</v>
      </c>
      <c r="C415" s="94" t="s">
        <v>17</v>
      </c>
      <c r="D415" s="101">
        <v>2</v>
      </c>
      <c r="E415" s="199"/>
      <c r="F415" s="199"/>
      <c r="G415" s="200"/>
      <c r="H415" s="201"/>
      <c r="I415" s="201">
        <f>H415*0.1</f>
        <v>0</v>
      </c>
      <c r="J415" s="201">
        <f>H415+I415</f>
        <v>0</v>
      </c>
      <c r="K415" s="308" t="s">
        <v>1091</v>
      </c>
      <c r="L415" s="308"/>
      <c r="M415" s="308"/>
      <c r="N415" s="308"/>
      <c r="O415" s="91"/>
      <c r="P415" s="202"/>
    </row>
    <row r="416" spans="1:17" ht="120.75" hidden="1" customHeight="1">
      <c r="A416" s="198" t="s">
        <v>661</v>
      </c>
      <c r="B416" s="93" t="s">
        <v>316</v>
      </c>
      <c r="C416" s="94" t="s">
        <v>17</v>
      </c>
      <c r="D416" s="81">
        <v>40</v>
      </c>
      <c r="E416" s="199"/>
      <c r="F416" s="199"/>
      <c r="G416" s="200"/>
      <c r="H416" s="201"/>
      <c r="I416" s="201">
        <f t="shared" ref="I416:I417" si="114">H416*0.1</f>
        <v>0</v>
      </c>
      <c r="J416" s="201">
        <f t="shared" ref="J416:J417" si="115">H416+I416</f>
        <v>0</v>
      </c>
      <c r="K416" s="308" t="s">
        <v>1092</v>
      </c>
      <c r="L416" s="308"/>
      <c r="M416" s="308"/>
      <c r="N416" s="308"/>
      <c r="O416" s="202"/>
      <c r="P416" s="202"/>
    </row>
    <row r="417" spans="1:17" ht="122.25" hidden="1" customHeight="1">
      <c r="A417" s="198" t="s">
        <v>968</v>
      </c>
      <c r="B417" s="93" t="s">
        <v>316</v>
      </c>
      <c r="C417" s="94" t="s">
        <v>17</v>
      </c>
      <c r="D417" s="81">
        <v>15</v>
      </c>
      <c r="E417" s="199"/>
      <c r="F417" s="199"/>
      <c r="G417" s="200"/>
      <c r="H417" s="201"/>
      <c r="I417" s="201">
        <f t="shared" si="114"/>
        <v>0</v>
      </c>
      <c r="J417" s="201">
        <f t="shared" si="115"/>
        <v>0</v>
      </c>
      <c r="K417" s="308" t="s">
        <v>1093</v>
      </c>
      <c r="L417" s="308"/>
      <c r="M417" s="308"/>
      <c r="N417" s="308"/>
      <c r="O417" s="202"/>
      <c r="P417" s="202"/>
    </row>
    <row r="418" spans="1:17" ht="15.75" hidden="1" customHeight="1">
      <c r="A418" s="328" t="s">
        <v>969</v>
      </c>
      <c r="B418" s="328"/>
      <c r="C418" s="328"/>
      <c r="D418" s="328"/>
      <c r="E418" s="328"/>
      <c r="F418" s="328"/>
      <c r="G418" s="203">
        <f t="shared" ref="G418:I418" si="116">SUM(G415:G417)</f>
        <v>0</v>
      </c>
      <c r="H418" s="203">
        <f t="shared" si="116"/>
        <v>0</v>
      </c>
      <c r="I418" s="203">
        <f t="shared" si="116"/>
        <v>0</v>
      </c>
      <c r="J418" s="203">
        <f>SUM(J415:J417)</f>
        <v>0</v>
      </c>
      <c r="K418" s="332"/>
      <c r="L418" s="332"/>
      <c r="M418" s="332"/>
      <c r="N418" s="332"/>
      <c r="O418" s="332"/>
      <c r="P418" s="332"/>
    </row>
    <row r="419" spans="1:17" s="16" customFormat="1" ht="25.5" hidden="1" customHeight="1">
      <c r="A419" s="204" t="s">
        <v>329</v>
      </c>
      <c r="B419" s="305" t="s">
        <v>318</v>
      </c>
      <c r="C419" s="305"/>
      <c r="D419" s="305"/>
      <c r="E419" s="305"/>
      <c r="F419" s="305"/>
      <c r="G419" s="305"/>
      <c r="H419" s="305"/>
      <c r="I419" s="305"/>
      <c r="J419" s="305"/>
      <c r="K419" s="305"/>
      <c r="L419" s="305"/>
      <c r="M419" s="305"/>
      <c r="N419" s="305"/>
      <c r="O419" s="305"/>
      <c r="P419" s="305"/>
    </row>
    <row r="420" spans="1:17" s="9" customFormat="1" ht="45" hidden="1" customHeight="1">
      <c r="A420" s="205" t="s">
        <v>970</v>
      </c>
      <c r="B420" s="93" t="s">
        <v>319</v>
      </c>
      <c r="C420" s="195" t="s">
        <v>17</v>
      </c>
      <c r="D420" s="101">
        <v>10</v>
      </c>
      <c r="E420" s="101"/>
      <c r="F420" s="101"/>
      <c r="G420" s="194"/>
      <c r="H420" s="96"/>
      <c r="I420" s="96">
        <f>H420*0.1</f>
        <v>0</v>
      </c>
      <c r="J420" s="96">
        <f>H420+I420</f>
        <v>0</v>
      </c>
      <c r="K420" s="308" t="s">
        <v>320</v>
      </c>
      <c r="L420" s="308"/>
      <c r="M420" s="308"/>
      <c r="N420" s="308"/>
      <c r="O420" s="206"/>
      <c r="P420" s="83"/>
    </row>
    <row r="421" spans="1:17" ht="51" hidden="1" customHeight="1">
      <c r="A421" s="205" t="s">
        <v>971</v>
      </c>
      <c r="B421" s="93" t="s">
        <v>319</v>
      </c>
      <c r="C421" s="195" t="s">
        <v>17</v>
      </c>
      <c r="D421" s="101">
        <v>15</v>
      </c>
      <c r="E421" s="101"/>
      <c r="F421" s="101"/>
      <c r="G421" s="194"/>
      <c r="H421" s="96"/>
      <c r="I421" s="96">
        <f t="shared" ref="I421:I423" si="117">H421*0.1</f>
        <v>0</v>
      </c>
      <c r="J421" s="96">
        <f t="shared" ref="J421:J423" si="118">H421+I421</f>
        <v>0</v>
      </c>
      <c r="K421" s="308" t="s">
        <v>321</v>
      </c>
      <c r="L421" s="308"/>
      <c r="M421" s="308"/>
      <c r="N421" s="308"/>
      <c r="O421" s="83"/>
      <c r="P421" s="83"/>
    </row>
    <row r="422" spans="1:17" ht="47.25" hidden="1" customHeight="1">
      <c r="A422" s="205" t="s">
        <v>972</v>
      </c>
      <c r="B422" s="93" t="s">
        <v>322</v>
      </c>
      <c r="C422" s="195" t="s">
        <v>17</v>
      </c>
      <c r="D422" s="101">
        <v>100</v>
      </c>
      <c r="E422" s="101"/>
      <c r="F422" s="101"/>
      <c r="G422" s="194"/>
      <c r="H422" s="96"/>
      <c r="I422" s="96">
        <f t="shared" si="117"/>
        <v>0</v>
      </c>
      <c r="J422" s="96">
        <f t="shared" si="118"/>
        <v>0</v>
      </c>
      <c r="K422" s="308" t="s">
        <v>654</v>
      </c>
      <c r="L422" s="308"/>
      <c r="M422" s="308"/>
      <c r="N422" s="308"/>
      <c r="O422" s="83"/>
      <c r="P422" s="83"/>
    </row>
    <row r="423" spans="1:17" ht="30" hidden="1" customHeight="1">
      <c r="A423" s="205" t="s">
        <v>973</v>
      </c>
      <c r="B423" s="93" t="s">
        <v>323</v>
      </c>
      <c r="C423" s="195" t="s">
        <v>17</v>
      </c>
      <c r="D423" s="101">
        <v>1</v>
      </c>
      <c r="E423" s="101"/>
      <c r="F423" s="101"/>
      <c r="G423" s="194"/>
      <c r="H423" s="96"/>
      <c r="I423" s="96">
        <f t="shared" si="117"/>
        <v>0</v>
      </c>
      <c r="J423" s="96">
        <f t="shared" si="118"/>
        <v>0</v>
      </c>
      <c r="K423" s="308" t="s">
        <v>324</v>
      </c>
      <c r="L423" s="308"/>
      <c r="M423" s="308"/>
      <c r="N423" s="308"/>
      <c r="O423" s="83"/>
      <c r="P423" s="83"/>
    </row>
    <row r="424" spans="1:17" hidden="1">
      <c r="A424" s="346" t="s">
        <v>974</v>
      </c>
      <c r="B424" s="346"/>
      <c r="C424" s="346"/>
      <c r="D424" s="346"/>
      <c r="E424" s="346"/>
      <c r="F424" s="346"/>
      <c r="G424" s="57">
        <f t="shared" ref="G424:I424" si="119">SUM(G420:G423)</f>
        <v>0</v>
      </c>
      <c r="H424" s="57">
        <f t="shared" si="119"/>
        <v>0</v>
      </c>
      <c r="I424" s="57">
        <f t="shared" si="119"/>
        <v>0</v>
      </c>
      <c r="J424" s="57">
        <f>SUM(J420:J423)</f>
        <v>0</v>
      </c>
      <c r="K424" s="344"/>
      <c r="L424" s="344"/>
      <c r="M424" s="344"/>
      <c r="N424" s="344"/>
      <c r="O424" s="344"/>
      <c r="P424" s="344"/>
    </row>
    <row r="425" spans="1:17" s="17" customFormat="1" ht="108" hidden="1" customHeight="1">
      <c r="A425" s="204" t="s">
        <v>332</v>
      </c>
      <c r="B425" s="114" t="s">
        <v>326</v>
      </c>
      <c r="C425" s="80" t="s">
        <v>17</v>
      </c>
      <c r="D425" s="81">
        <v>100</v>
      </c>
      <c r="E425" s="207"/>
      <c r="F425" s="207"/>
      <c r="G425" s="208"/>
      <c r="H425" s="57"/>
      <c r="I425" s="57">
        <f>H425*0.1</f>
        <v>0</v>
      </c>
      <c r="J425" s="57">
        <f>H425+I425</f>
        <v>0</v>
      </c>
      <c r="K425" s="347" t="s">
        <v>655</v>
      </c>
      <c r="L425" s="347"/>
      <c r="M425" s="347"/>
      <c r="N425" s="347"/>
      <c r="O425" s="209"/>
      <c r="P425" s="210"/>
    </row>
    <row r="426" spans="1:17" s="17" customFormat="1" ht="129" hidden="1" customHeight="1">
      <c r="A426" s="87" t="s">
        <v>60</v>
      </c>
      <c r="B426" s="87" t="s">
        <v>52</v>
      </c>
      <c r="C426" s="87" t="s">
        <v>2</v>
      </c>
      <c r="D426" s="123" t="s">
        <v>53</v>
      </c>
      <c r="E426" s="124" t="s">
        <v>54</v>
      </c>
      <c r="F426" s="124" t="s">
        <v>55</v>
      </c>
      <c r="G426" s="124" t="s">
        <v>6</v>
      </c>
      <c r="H426" s="124" t="s">
        <v>7</v>
      </c>
      <c r="I426" s="124" t="s">
        <v>437</v>
      </c>
      <c r="J426" s="124" t="s">
        <v>438</v>
      </c>
      <c r="K426" s="301" t="s">
        <v>92</v>
      </c>
      <c r="L426" s="301"/>
      <c r="M426" s="301"/>
      <c r="N426" s="301"/>
      <c r="O426" s="87" t="s">
        <v>462</v>
      </c>
      <c r="P426" s="87" t="s">
        <v>14</v>
      </c>
    </row>
    <row r="427" spans="1:17" ht="15.75" hidden="1" customHeight="1">
      <c r="A427" s="211" t="s">
        <v>334</v>
      </c>
      <c r="B427" s="318" t="s">
        <v>656</v>
      </c>
      <c r="C427" s="318"/>
      <c r="D427" s="318"/>
      <c r="E427" s="318"/>
      <c r="F427" s="318"/>
      <c r="G427" s="318"/>
      <c r="H427" s="318"/>
      <c r="I427" s="318"/>
      <c r="J427" s="318"/>
      <c r="K427" s="318"/>
      <c r="L427" s="318"/>
      <c r="M427" s="318"/>
      <c r="N427" s="318"/>
      <c r="O427" s="318"/>
      <c r="P427" s="33"/>
      <c r="Q427" s="11"/>
    </row>
    <row r="428" spans="1:17" ht="15.75" hidden="1" customHeight="1">
      <c r="A428" s="211" t="s">
        <v>975</v>
      </c>
      <c r="B428" s="304" t="s">
        <v>658</v>
      </c>
      <c r="C428" s="304"/>
      <c r="D428" s="304"/>
      <c r="E428" s="304"/>
      <c r="F428" s="304"/>
      <c r="G428" s="304"/>
      <c r="H428" s="304"/>
      <c r="I428" s="304"/>
      <c r="J428" s="304"/>
      <c r="K428" s="304"/>
      <c r="L428" s="304"/>
      <c r="M428" s="304"/>
      <c r="N428" s="304"/>
      <c r="O428" s="304"/>
      <c r="P428" s="304"/>
      <c r="Q428" s="11"/>
    </row>
    <row r="429" spans="1:17" ht="288.75" hidden="1" customHeight="1">
      <c r="A429" s="36" t="s">
        <v>976</v>
      </c>
      <c r="B429" s="93" t="s">
        <v>659</v>
      </c>
      <c r="C429" s="94" t="s">
        <v>598</v>
      </c>
      <c r="D429" s="212">
        <v>15</v>
      </c>
      <c r="E429" s="213"/>
      <c r="F429" s="213"/>
      <c r="G429" s="95"/>
      <c r="H429" s="136"/>
      <c r="I429" s="136">
        <f>H429*0.1</f>
        <v>0</v>
      </c>
      <c r="J429" s="136">
        <f>H429+I429</f>
        <v>0</v>
      </c>
      <c r="K429" s="308" t="s">
        <v>660</v>
      </c>
      <c r="L429" s="308"/>
      <c r="M429" s="308"/>
      <c r="N429" s="308"/>
      <c r="O429" s="214"/>
      <c r="P429" s="133"/>
      <c r="Q429" s="11"/>
    </row>
    <row r="430" spans="1:17" ht="16.5" hidden="1" customHeight="1">
      <c r="A430" s="193" t="s">
        <v>977</v>
      </c>
      <c r="B430" s="305" t="s">
        <v>662</v>
      </c>
      <c r="C430" s="305"/>
      <c r="D430" s="305"/>
      <c r="E430" s="305"/>
      <c r="F430" s="305"/>
      <c r="G430" s="305"/>
      <c r="H430" s="305"/>
      <c r="I430" s="305"/>
      <c r="J430" s="305"/>
      <c r="K430" s="305"/>
      <c r="L430" s="305"/>
      <c r="M430" s="305"/>
      <c r="N430" s="305"/>
      <c r="O430" s="305"/>
      <c r="P430" s="305"/>
      <c r="Q430" s="11"/>
    </row>
    <row r="431" spans="1:17" ht="138.75" hidden="1" customHeight="1">
      <c r="A431" s="36" t="s">
        <v>978</v>
      </c>
      <c r="B431" s="93" t="s">
        <v>328</v>
      </c>
      <c r="C431" s="94" t="s">
        <v>17</v>
      </c>
      <c r="D431" s="101">
        <v>10</v>
      </c>
      <c r="E431" s="213"/>
      <c r="F431" s="213"/>
      <c r="G431" s="95"/>
      <c r="H431" s="136"/>
      <c r="I431" s="136">
        <f>H431*0.1</f>
        <v>0</v>
      </c>
      <c r="J431" s="136">
        <f>H431+I431</f>
        <v>0</v>
      </c>
      <c r="K431" s="308" t="s">
        <v>663</v>
      </c>
      <c r="L431" s="308"/>
      <c r="M431" s="308"/>
      <c r="N431" s="308"/>
      <c r="O431" s="215"/>
      <c r="P431" s="133"/>
      <c r="Q431" s="11"/>
    </row>
    <row r="432" spans="1:17" ht="16.5" hidden="1" customHeight="1">
      <c r="A432" s="309" t="s">
        <v>979</v>
      </c>
      <c r="B432" s="309"/>
      <c r="C432" s="309"/>
      <c r="D432" s="309"/>
      <c r="E432" s="309"/>
      <c r="F432" s="309"/>
      <c r="G432" s="102">
        <f t="shared" ref="G432:I432" si="120">G429+G431</f>
        <v>0</v>
      </c>
      <c r="H432" s="102">
        <f t="shared" si="120"/>
        <v>0</v>
      </c>
      <c r="I432" s="102">
        <f t="shared" si="120"/>
        <v>0</v>
      </c>
      <c r="J432" s="102">
        <f>J429+J431</f>
        <v>0</v>
      </c>
      <c r="K432" s="306"/>
      <c r="L432" s="306"/>
      <c r="M432" s="306"/>
      <c r="N432" s="306"/>
      <c r="O432" s="306"/>
      <c r="P432" s="306"/>
      <c r="Q432" s="11"/>
    </row>
    <row r="433" spans="1:17" s="19" customFormat="1" ht="15.75" hidden="1" customHeight="1">
      <c r="A433" s="216" t="s">
        <v>336</v>
      </c>
      <c r="B433" s="349" t="s">
        <v>330</v>
      </c>
      <c r="C433" s="349"/>
      <c r="D433" s="349"/>
      <c r="E433" s="349"/>
      <c r="F433" s="349"/>
      <c r="G433" s="349"/>
      <c r="H433" s="349"/>
      <c r="I433" s="349"/>
      <c r="J433" s="349"/>
      <c r="K433" s="349"/>
      <c r="L433" s="349"/>
      <c r="M433" s="349"/>
      <c r="N433" s="349"/>
      <c r="O433" s="217"/>
      <c r="P433" s="217"/>
      <c r="Q433" s="18"/>
    </row>
    <row r="434" spans="1:17" s="9" customFormat="1" ht="58.5" hidden="1" customHeight="1">
      <c r="A434" s="218" t="s">
        <v>980</v>
      </c>
      <c r="B434" s="219" t="s">
        <v>693</v>
      </c>
      <c r="C434" s="72" t="s">
        <v>17</v>
      </c>
      <c r="D434" s="220">
        <v>30</v>
      </c>
      <c r="E434" s="221"/>
      <c r="F434" s="221"/>
      <c r="G434" s="58"/>
      <c r="H434" s="57"/>
      <c r="I434" s="57">
        <f>H434*0.1</f>
        <v>0</v>
      </c>
      <c r="J434" s="57">
        <f>H434+I434</f>
        <v>0</v>
      </c>
      <c r="K434" s="307" t="s">
        <v>664</v>
      </c>
      <c r="L434" s="307"/>
      <c r="M434" s="307"/>
      <c r="N434" s="307"/>
      <c r="O434" s="222"/>
      <c r="P434" s="217"/>
      <c r="Q434" s="18"/>
    </row>
    <row r="435" spans="1:17" s="21" customFormat="1" ht="60" hidden="1" customHeight="1">
      <c r="A435" s="218" t="s">
        <v>981</v>
      </c>
      <c r="B435" s="219" t="s">
        <v>694</v>
      </c>
      <c r="C435" s="72" t="s">
        <v>17</v>
      </c>
      <c r="D435" s="220">
        <v>30</v>
      </c>
      <c r="E435" s="221"/>
      <c r="F435" s="221"/>
      <c r="G435" s="58"/>
      <c r="H435" s="57"/>
      <c r="I435" s="57">
        <f t="shared" ref="I435:I474" si="121">H435*0.1</f>
        <v>0</v>
      </c>
      <c r="J435" s="57">
        <f t="shared" ref="J435:J474" si="122">H435+I435</f>
        <v>0</v>
      </c>
      <c r="K435" s="307" t="s">
        <v>665</v>
      </c>
      <c r="L435" s="307"/>
      <c r="M435" s="307"/>
      <c r="N435" s="307"/>
      <c r="O435" s="223"/>
      <c r="P435" s="223"/>
      <c r="Q435" s="20"/>
    </row>
    <row r="436" spans="1:17" s="9" customFormat="1" ht="66.75" hidden="1" customHeight="1">
      <c r="A436" s="218" t="s">
        <v>982</v>
      </c>
      <c r="B436" s="219" t="s">
        <v>694</v>
      </c>
      <c r="C436" s="72" t="s">
        <v>17</v>
      </c>
      <c r="D436" s="220">
        <v>30</v>
      </c>
      <c r="E436" s="221"/>
      <c r="F436" s="221"/>
      <c r="G436" s="58"/>
      <c r="H436" s="57"/>
      <c r="I436" s="57">
        <f t="shared" si="121"/>
        <v>0</v>
      </c>
      <c r="J436" s="57">
        <f t="shared" si="122"/>
        <v>0</v>
      </c>
      <c r="K436" s="289" t="s">
        <v>666</v>
      </c>
      <c r="L436" s="289"/>
      <c r="M436" s="289"/>
      <c r="N436" s="289"/>
      <c r="O436" s="223"/>
      <c r="P436" s="223"/>
      <c r="Q436" s="20"/>
    </row>
    <row r="437" spans="1:17" ht="59.25" hidden="1" customHeight="1">
      <c r="A437" s="218" t="s">
        <v>983</v>
      </c>
      <c r="B437" s="219" t="s">
        <v>694</v>
      </c>
      <c r="C437" s="72" t="s">
        <v>17</v>
      </c>
      <c r="D437" s="220">
        <v>30</v>
      </c>
      <c r="E437" s="221"/>
      <c r="F437" s="221"/>
      <c r="G437" s="58"/>
      <c r="H437" s="57"/>
      <c r="I437" s="57">
        <f t="shared" si="121"/>
        <v>0</v>
      </c>
      <c r="J437" s="57">
        <f t="shared" si="122"/>
        <v>0</v>
      </c>
      <c r="K437" s="289" t="s">
        <v>667</v>
      </c>
      <c r="L437" s="289"/>
      <c r="M437" s="289"/>
      <c r="N437" s="289"/>
      <c r="O437" s="223"/>
      <c r="P437" s="223"/>
      <c r="Q437" s="20"/>
    </row>
    <row r="438" spans="1:17" ht="60" hidden="1" customHeight="1">
      <c r="A438" s="218" t="s">
        <v>984</v>
      </c>
      <c r="B438" s="219" t="s">
        <v>694</v>
      </c>
      <c r="C438" s="72" t="s">
        <v>17</v>
      </c>
      <c r="D438" s="220">
        <v>30</v>
      </c>
      <c r="E438" s="221"/>
      <c r="F438" s="221"/>
      <c r="G438" s="58"/>
      <c r="H438" s="57"/>
      <c r="I438" s="57">
        <f t="shared" si="121"/>
        <v>0</v>
      </c>
      <c r="J438" s="57">
        <f t="shared" si="122"/>
        <v>0</v>
      </c>
      <c r="K438" s="289" t="s">
        <v>668</v>
      </c>
      <c r="L438" s="289"/>
      <c r="M438" s="289"/>
      <c r="N438" s="289"/>
      <c r="O438" s="223"/>
      <c r="P438" s="223"/>
      <c r="Q438" s="20"/>
    </row>
    <row r="439" spans="1:17" ht="59.25" hidden="1" customHeight="1">
      <c r="A439" s="218" t="s">
        <v>985</v>
      </c>
      <c r="B439" s="219" t="s">
        <v>694</v>
      </c>
      <c r="C439" s="72" t="s">
        <v>17</v>
      </c>
      <c r="D439" s="220">
        <v>30</v>
      </c>
      <c r="E439" s="221"/>
      <c r="F439" s="221"/>
      <c r="G439" s="58"/>
      <c r="H439" s="57"/>
      <c r="I439" s="57">
        <f t="shared" si="121"/>
        <v>0</v>
      </c>
      <c r="J439" s="57">
        <f t="shared" si="122"/>
        <v>0</v>
      </c>
      <c r="K439" s="289" t="s">
        <v>669</v>
      </c>
      <c r="L439" s="289"/>
      <c r="M439" s="289"/>
      <c r="N439" s="289"/>
      <c r="O439" s="223"/>
      <c r="P439" s="223"/>
      <c r="Q439" s="20"/>
    </row>
    <row r="440" spans="1:17" ht="60.75" hidden="1" customHeight="1">
      <c r="A440" s="218" t="s">
        <v>986</v>
      </c>
      <c r="B440" s="219" t="s">
        <v>694</v>
      </c>
      <c r="C440" s="72" t="s">
        <v>17</v>
      </c>
      <c r="D440" s="220">
        <v>30</v>
      </c>
      <c r="E440" s="221"/>
      <c r="F440" s="221"/>
      <c r="G440" s="58"/>
      <c r="H440" s="57"/>
      <c r="I440" s="57">
        <f t="shared" si="121"/>
        <v>0</v>
      </c>
      <c r="J440" s="57">
        <f t="shared" si="122"/>
        <v>0</v>
      </c>
      <c r="K440" s="289" t="s">
        <v>670</v>
      </c>
      <c r="L440" s="289"/>
      <c r="M440" s="289"/>
      <c r="N440" s="289"/>
      <c r="O440" s="223"/>
      <c r="P440" s="223"/>
      <c r="Q440" s="20"/>
    </row>
    <row r="441" spans="1:17" ht="59.25" hidden="1" customHeight="1">
      <c r="A441" s="218" t="s">
        <v>987</v>
      </c>
      <c r="B441" s="219" t="s">
        <v>694</v>
      </c>
      <c r="C441" s="72" t="s">
        <v>17</v>
      </c>
      <c r="D441" s="220">
        <v>20</v>
      </c>
      <c r="E441" s="221"/>
      <c r="F441" s="221"/>
      <c r="G441" s="58"/>
      <c r="H441" s="57"/>
      <c r="I441" s="57">
        <f t="shared" si="121"/>
        <v>0</v>
      </c>
      <c r="J441" s="57">
        <f t="shared" si="122"/>
        <v>0</v>
      </c>
      <c r="K441" s="289" t="s">
        <v>671</v>
      </c>
      <c r="L441" s="289"/>
      <c r="M441" s="289"/>
      <c r="N441" s="289"/>
      <c r="O441" s="223"/>
      <c r="P441" s="223"/>
      <c r="Q441" s="20"/>
    </row>
    <row r="442" spans="1:17" ht="60" hidden="1" customHeight="1">
      <c r="A442" s="218" t="s">
        <v>988</v>
      </c>
      <c r="B442" s="219" t="s">
        <v>694</v>
      </c>
      <c r="C442" s="72" t="s">
        <v>17</v>
      </c>
      <c r="D442" s="220">
        <v>20</v>
      </c>
      <c r="E442" s="221"/>
      <c r="F442" s="221"/>
      <c r="G442" s="58"/>
      <c r="H442" s="57"/>
      <c r="I442" s="57">
        <f t="shared" si="121"/>
        <v>0</v>
      </c>
      <c r="J442" s="57">
        <f t="shared" si="122"/>
        <v>0</v>
      </c>
      <c r="K442" s="289" t="s">
        <v>672</v>
      </c>
      <c r="L442" s="289"/>
      <c r="M442" s="289"/>
      <c r="N442" s="289"/>
      <c r="O442" s="223"/>
      <c r="P442" s="223"/>
      <c r="Q442" s="20"/>
    </row>
    <row r="443" spans="1:17" ht="63" hidden="1" customHeight="1">
      <c r="A443" s="218" t="s">
        <v>989</v>
      </c>
      <c r="B443" s="219" t="s">
        <v>694</v>
      </c>
      <c r="C443" s="72" t="s">
        <v>17</v>
      </c>
      <c r="D443" s="220">
        <v>20</v>
      </c>
      <c r="E443" s="221"/>
      <c r="F443" s="221"/>
      <c r="G443" s="58"/>
      <c r="H443" s="57"/>
      <c r="I443" s="57">
        <f t="shared" si="121"/>
        <v>0</v>
      </c>
      <c r="J443" s="57">
        <f t="shared" si="122"/>
        <v>0</v>
      </c>
      <c r="K443" s="289" t="s">
        <v>673</v>
      </c>
      <c r="L443" s="289"/>
      <c r="M443" s="289"/>
      <c r="N443" s="289"/>
      <c r="O443" s="223"/>
      <c r="P443" s="223"/>
      <c r="Q443" s="20"/>
    </row>
    <row r="444" spans="1:17" ht="63.75" hidden="1" customHeight="1">
      <c r="A444" s="218" t="s">
        <v>990</v>
      </c>
      <c r="B444" s="219" t="s">
        <v>694</v>
      </c>
      <c r="C444" s="72" t="s">
        <v>17</v>
      </c>
      <c r="D444" s="220">
        <v>20</v>
      </c>
      <c r="E444" s="221"/>
      <c r="F444" s="221"/>
      <c r="G444" s="58"/>
      <c r="H444" s="57"/>
      <c r="I444" s="57">
        <f t="shared" si="121"/>
        <v>0</v>
      </c>
      <c r="J444" s="57">
        <f t="shared" si="122"/>
        <v>0</v>
      </c>
      <c r="K444" s="289" t="s">
        <v>674</v>
      </c>
      <c r="L444" s="289"/>
      <c r="M444" s="289"/>
      <c r="N444" s="289"/>
      <c r="O444" s="223"/>
      <c r="P444" s="223"/>
      <c r="Q444" s="20"/>
    </row>
    <row r="445" spans="1:17" ht="59.25" hidden="1" customHeight="1">
      <c r="A445" s="218" t="s">
        <v>991</v>
      </c>
      <c r="B445" s="219" t="s">
        <v>694</v>
      </c>
      <c r="C445" s="72" t="s">
        <v>17</v>
      </c>
      <c r="D445" s="220">
        <v>20</v>
      </c>
      <c r="E445" s="221"/>
      <c r="F445" s="221"/>
      <c r="G445" s="58"/>
      <c r="H445" s="57"/>
      <c r="I445" s="57">
        <f t="shared" si="121"/>
        <v>0</v>
      </c>
      <c r="J445" s="57">
        <f t="shared" si="122"/>
        <v>0</v>
      </c>
      <c r="K445" s="289" t="s">
        <v>675</v>
      </c>
      <c r="L445" s="289"/>
      <c r="M445" s="289"/>
      <c r="N445" s="289"/>
      <c r="O445" s="223"/>
      <c r="P445" s="223"/>
      <c r="Q445" s="20"/>
    </row>
    <row r="446" spans="1:17" ht="61.5" hidden="1" customHeight="1">
      <c r="A446" s="218" t="s">
        <v>992</v>
      </c>
      <c r="B446" s="219" t="s">
        <v>694</v>
      </c>
      <c r="C446" s="72" t="s">
        <v>17</v>
      </c>
      <c r="D446" s="220">
        <v>10</v>
      </c>
      <c r="E446" s="221"/>
      <c r="F446" s="221"/>
      <c r="G446" s="58"/>
      <c r="H446" s="57"/>
      <c r="I446" s="57">
        <f t="shared" si="121"/>
        <v>0</v>
      </c>
      <c r="J446" s="57">
        <f t="shared" si="122"/>
        <v>0</v>
      </c>
      <c r="K446" s="289" t="s">
        <v>676</v>
      </c>
      <c r="L446" s="289"/>
      <c r="M446" s="289"/>
      <c r="N446" s="289"/>
      <c r="O446" s="223"/>
      <c r="P446" s="223"/>
      <c r="Q446" s="20"/>
    </row>
    <row r="447" spans="1:17" ht="60" hidden="1" customHeight="1">
      <c r="A447" s="218" t="s">
        <v>993</v>
      </c>
      <c r="B447" s="219" t="s">
        <v>695</v>
      </c>
      <c r="C447" s="72" t="s">
        <v>17</v>
      </c>
      <c r="D447" s="220">
        <v>10</v>
      </c>
      <c r="E447" s="221"/>
      <c r="F447" s="221"/>
      <c r="G447" s="58"/>
      <c r="H447" s="57"/>
      <c r="I447" s="57">
        <f t="shared" si="121"/>
        <v>0</v>
      </c>
      <c r="J447" s="57">
        <f t="shared" si="122"/>
        <v>0</v>
      </c>
      <c r="K447" s="289" t="s">
        <v>677</v>
      </c>
      <c r="L447" s="289"/>
      <c r="M447" s="289"/>
      <c r="N447" s="289"/>
      <c r="O447" s="223"/>
      <c r="P447" s="223"/>
      <c r="Q447" s="20"/>
    </row>
    <row r="448" spans="1:17" ht="45.75" hidden="1" customHeight="1">
      <c r="A448" s="218" t="s">
        <v>994</v>
      </c>
      <c r="B448" s="219" t="s">
        <v>695</v>
      </c>
      <c r="C448" s="72" t="s">
        <v>17</v>
      </c>
      <c r="D448" s="220">
        <v>30</v>
      </c>
      <c r="E448" s="221"/>
      <c r="F448" s="221"/>
      <c r="G448" s="58"/>
      <c r="H448" s="57"/>
      <c r="I448" s="57">
        <f t="shared" si="121"/>
        <v>0</v>
      </c>
      <c r="J448" s="57">
        <f t="shared" si="122"/>
        <v>0</v>
      </c>
      <c r="K448" s="289" t="s">
        <v>678</v>
      </c>
      <c r="L448" s="289"/>
      <c r="M448" s="289"/>
      <c r="N448" s="289"/>
      <c r="O448" s="223"/>
      <c r="P448" s="223"/>
      <c r="Q448" s="20"/>
    </row>
    <row r="449" spans="1:17" ht="44.25" hidden="1" customHeight="1">
      <c r="A449" s="218" t="s">
        <v>995</v>
      </c>
      <c r="B449" s="219" t="s">
        <v>695</v>
      </c>
      <c r="C449" s="72" t="s">
        <v>17</v>
      </c>
      <c r="D449" s="220">
        <v>30</v>
      </c>
      <c r="E449" s="221"/>
      <c r="F449" s="221"/>
      <c r="G449" s="58"/>
      <c r="H449" s="57"/>
      <c r="I449" s="57">
        <f t="shared" si="121"/>
        <v>0</v>
      </c>
      <c r="J449" s="57">
        <f t="shared" si="122"/>
        <v>0</v>
      </c>
      <c r="K449" s="289" t="s">
        <v>679</v>
      </c>
      <c r="L449" s="289"/>
      <c r="M449" s="289"/>
      <c r="N449" s="289"/>
      <c r="O449" s="223"/>
      <c r="P449" s="223"/>
      <c r="Q449" s="20"/>
    </row>
    <row r="450" spans="1:17" ht="45.75" hidden="1" customHeight="1">
      <c r="A450" s="218" t="s">
        <v>996</v>
      </c>
      <c r="B450" s="219" t="s">
        <v>695</v>
      </c>
      <c r="C450" s="72" t="s">
        <v>17</v>
      </c>
      <c r="D450" s="220">
        <v>30</v>
      </c>
      <c r="E450" s="221"/>
      <c r="F450" s="221"/>
      <c r="G450" s="58"/>
      <c r="H450" s="57"/>
      <c r="I450" s="57">
        <f t="shared" si="121"/>
        <v>0</v>
      </c>
      <c r="J450" s="57">
        <f t="shared" si="122"/>
        <v>0</v>
      </c>
      <c r="K450" s="289" t="s">
        <v>680</v>
      </c>
      <c r="L450" s="289"/>
      <c r="M450" s="289"/>
      <c r="N450" s="289"/>
      <c r="O450" s="223"/>
      <c r="P450" s="223"/>
      <c r="Q450" s="20"/>
    </row>
    <row r="451" spans="1:17" ht="48" hidden="1" customHeight="1">
      <c r="A451" s="218" t="s">
        <v>997</v>
      </c>
      <c r="B451" s="219" t="s">
        <v>695</v>
      </c>
      <c r="C451" s="72" t="s">
        <v>17</v>
      </c>
      <c r="D451" s="220">
        <v>30</v>
      </c>
      <c r="E451" s="221"/>
      <c r="F451" s="221"/>
      <c r="G451" s="58"/>
      <c r="H451" s="57"/>
      <c r="I451" s="57">
        <f t="shared" si="121"/>
        <v>0</v>
      </c>
      <c r="J451" s="57">
        <f t="shared" si="122"/>
        <v>0</v>
      </c>
      <c r="K451" s="289" t="s">
        <v>681</v>
      </c>
      <c r="L451" s="289"/>
      <c r="M451" s="289"/>
      <c r="N451" s="289"/>
      <c r="O451" s="223"/>
      <c r="P451" s="223"/>
      <c r="Q451" s="20"/>
    </row>
    <row r="452" spans="1:17" ht="45.75" hidden="1" customHeight="1">
      <c r="A452" s="218" t="s">
        <v>998</v>
      </c>
      <c r="B452" s="219" t="s">
        <v>695</v>
      </c>
      <c r="C452" s="72" t="s">
        <v>17</v>
      </c>
      <c r="D452" s="220">
        <v>20</v>
      </c>
      <c r="E452" s="221"/>
      <c r="F452" s="221"/>
      <c r="G452" s="58"/>
      <c r="H452" s="57"/>
      <c r="I452" s="57">
        <f t="shared" si="121"/>
        <v>0</v>
      </c>
      <c r="J452" s="57">
        <f t="shared" si="122"/>
        <v>0</v>
      </c>
      <c r="K452" s="289" t="s">
        <v>682</v>
      </c>
      <c r="L452" s="289"/>
      <c r="M452" s="289"/>
      <c r="N452" s="289"/>
      <c r="O452" s="223"/>
      <c r="P452" s="223"/>
      <c r="Q452" s="20"/>
    </row>
    <row r="453" spans="1:17" ht="45.75" hidden="1" customHeight="1">
      <c r="A453" s="218" t="s">
        <v>999</v>
      </c>
      <c r="B453" s="219" t="s">
        <v>695</v>
      </c>
      <c r="C453" s="72" t="s">
        <v>17</v>
      </c>
      <c r="D453" s="220">
        <v>20</v>
      </c>
      <c r="E453" s="221"/>
      <c r="F453" s="221"/>
      <c r="G453" s="58"/>
      <c r="H453" s="57"/>
      <c r="I453" s="57">
        <f t="shared" si="121"/>
        <v>0</v>
      </c>
      <c r="J453" s="57">
        <f t="shared" si="122"/>
        <v>0</v>
      </c>
      <c r="K453" s="289" t="s">
        <v>683</v>
      </c>
      <c r="L453" s="289"/>
      <c r="M453" s="289"/>
      <c r="N453" s="289"/>
      <c r="O453" s="223"/>
      <c r="P453" s="223"/>
      <c r="Q453" s="20"/>
    </row>
    <row r="454" spans="1:17" ht="47.25" hidden="1" customHeight="1">
      <c r="A454" s="218" t="s">
        <v>1000</v>
      </c>
      <c r="B454" s="219" t="s">
        <v>695</v>
      </c>
      <c r="C454" s="72" t="s">
        <v>17</v>
      </c>
      <c r="D454" s="220">
        <v>20</v>
      </c>
      <c r="E454" s="221"/>
      <c r="F454" s="221"/>
      <c r="G454" s="58"/>
      <c r="H454" s="57"/>
      <c r="I454" s="57">
        <f t="shared" si="121"/>
        <v>0</v>
      </c>
      <c r="J454" s="57">
        <f t="shared" si="122"/>
        <v>0</v>
      </c>
      <c r="K454" s="289" t="s">
        <v>684</v>
      </c>
      <c r="L454" s="289"/>
      <c r="M454" s="289"/>
      <c r="N454" s="289"/>
      <c r="O454" s="223"/>
      <c r="P454" s="223"/>
      <c r="Q454" s="20"/>
    </row>
    <row r="455" spans="1:17" ht="46.5" hidden="1" customHeight="1">
      <c r="A455" s="218" t="s">
        <v>1001</v>
      </c>
      <c r="B455" s="219" t="s">
        <v>696</v>
      </c>
      <c r="C455" s="72" t="s">
        <v>17</v>
      </c>
      <c r="D455" s="220">
        <v>5</v>
      </c>
      <c r="E455" s="221"/>
      <c r="F455" s="221"/>
      <c r="G455" s="58"/>
      <c r="H455" s="57"/>
      <c r="I455" s="57">
        <f t="shared" si="121"/>
        <v>0</v>
      </c>
      <c r="J455" s="57">
        <f t="shared" si="122"/>
        <v>0</v>
      </c>
      <c r="K455" s="289" t="s">
        <v>685</v>
      </c>
      <c r="L455" s="289"/>
      <c r="M455" s="289"/>
      <c r="N455" s="289"/>
      <c r="O455" s="223"/>
      <c r="P455" s="223"/>
      <c r="Q455" s="20"/>
    </row>
    <row r="456" spans="1:17" ht="46.5" hidden="1" customHeight="1">
      <c r="A456" s="218" t="s">
        <v>1002</v>
      </c>
      <c r="B456" s="219" t="s">
        <v>696</v>
      </c>
      <c r="C456" s="72" t="s">
        <v>17</v>
      </c>
      <c r="D456" s="220">
        <v>5</v>
      </c>
      <c r="E456" s="221"/>
      <c r="F456" s="221"/>
      <c r="G456" s="58"/>
      <c r="H456" s="57"/>
      <c r="I456" s="57">
        <f t="shared" si="121"/>
        <v>0</v>
      </c>
      <c r="J456" s="57">
        <f t="shared" si="122"/>
        <v>0</v>
      </c>
      <c r="K456" s="289" t="s">
        <v>686</v>
      </c>
      <c r="L456" s="289"/>
      <c r="M456" s="289"/>
      <c r="N456" s="289"/>
      <c r="O456" s="223"/>
      <c r="P456" s="223"/>
      <c r="Q456" s="20"/>
    </row>
    <row r="457" spans="1:17" ht="46.5" hidden="1" customHeight="1">
      <c r="A457" s="218" t="s">
        <v>1003</v>
      </c>
      <c r="B457" s="219" t="s">
        <v>696</v>
      </c>
      <c r="C457" s="72" t="s">
        <v>17</v>
      </c>
      <c r="D457" s="220">
        <v>5</v>
      </c>
      <c r="E457" s="221"/>
      <c r="F457" s="221"/>
      <c r="G457" s="58"/>
      <c r="H457" s="57"/>
      <c r="I457" s="57">
        <f t="shared" si="121"/>
        <v>0</v>
      </c>
      <c r="J457" s="57">
        <f t="shared" si="122"/>
        <v>0</v>
      </c>
      <c r="K457" s="289" t="s">
        <v>687</v>
      </c>
      <c r="L457" s="289"/>
      <c r="M457" s="289"/>
      <c r="N457" s="289"/>
      <c r="O457" s="223"/>
      <c r="P457" s="223"/>
      <c r="Q457" s="20"/>
    </row>
    <row r="458" spans="1:17" ht="47.25" hidden="1" customHeight="1">
      <c r="A458" s="218" t="s">
        <v>1004</v>
      </c>
      <c r="B458" s="219" t="s">
        <v>696</v>
      </c>
      <c r="C458" s="72" t="s">
        <v>17</v>
      </c>
      <c r="D458" s="220">
        <v>5</v>
      </c>
      <c r="E458" s="221"/>
      <c r="F458" s="221"/>
      <c r="G458" s="58"/>
      <c r="H458" s="57"/>
      <c r="I458" s="57">
        <f t="shared" si="121"/>
        <v>0</v>
      </c>
      <c r="J458" s="57">
        <f t="shared" si="122"/>
        <v>0</v>
      </c>
      <c r="K458" s="289" t="s">
        <v>688</v>
      </c>
      <c r="L458" s="289"/>
      <c r="M458" s="289"/>
      <c r="N458" s="289"/>
      <c r="O458" s="223"/>
      <c r="P458" s="223"/>
      <c r="Q458" s="20"/>
    </row>
    <row r="459" spans="1:17" ht="46.5" hidden="1" customHeight="1">
      <c r="A459" s="218" t="s">
        <v>1005</v>
      </c>
      <c r="B459" s="219" t="s">
        <v>696</v>
      </c>
      <c r="C459" s="72" t="s">
        <v>17</v>
      </c>
      <c r="D459" s="220">
        <v>5</v>
      </c>
      <c r="E459" s="221"/>
      <c r="F459" s="221"/>
      <c r="G459" s="58"/>
      <c r="H459" s="57"/>
      <c r="I459" s="57">
        <f t="shared" si="121"/>
        <v>0</v>
      </c>
      <c r="J459" s="57">
        <f t="shared" si="122"/>
        <v>0</v>
      </c>
      <c r="K459" s="289" t="s">
        <v>689</v>
      </c>
      <c r="L459" s="289"/>
      <c r="M459" s="289"/>
      <c r="N459" s="289"/>
      <c r="O459" s="223"/>
      <c r="P459" s="223"/>
      <c r="Q459" s="20"/>
    </row>
    <row r="460" spans="1:17" ht="46.5" hidden="1" customHeight="1">
      <c r="A460" s="218" t="s">
        <v>1006</v>
      </c>
      <c r="B460" s="219" t="s">
        <v>696</v>
      </c>
      <c r="C460" s="72" t="s">
        <v>17</v>
      </c>
      <c r="D460" s="220">
        <v>5</v>
      </c>
      <c r="E460" s="221"/>
      <c r="F460" s="221"/>
      <c r="G460" s="58"/>
      <c r="H460" s="57"/>
      <c r="I460" s="57">
        <f t="shared" si="121"/>
        <v>0</v>
      </c>
      <c r="J460" s="57">
        <f t="shared" si="122"/>
        <v>0</v>
      </c>
      <c r="K460" s="289" t="s">
        <v>690</v>
      </c>
      <c r="L460" s="289"/>
      <c r="M460" s="289"/>
      <c r="N460" s="289"/>
      <c r="O460" s="223"/>
      <c r="P460" s="223"/>
      <c r="Q460" s="20"/>
    </row>
    <row r="461" spans="1:17" ht="45" hidden="1" customHeight="1">
      <c r="A461" s="218" t="s">
        <v>1007</v>
      </c>
      <c r="B461" s="219" t="s">
        <v>696</v>
      </c>
      <c r="C461" s="72" t="s">
        <v>17</v>
      </c>
      <c r="D461" s="220">
        <v>5</v>
      </c>
      <c r="E461" s="221"/>
      <c r="F461" s="221"/>
      <c r="G461" s="58"/>
      <c r="H461" s="57"/>
      <c r="I461" s="57">
        <f t="shared" si="121"/>
        <v>0</v>
      </c>
      <c r="J461" s="57">
        <f t="shared" si="122"/>
        <v>0</v>
      </c>
      <c r="K461" s="289" t="s">
        <v>691</v>
      </c>
      <c r="L461" s="289"/>
      <c r="M461" s="289"/>
      <c r="N461" s="289"/>
      <c r="O461" s="223"/>
      <c r="P461" s="223"/>
      <c r="Q461" s="20"/>
    </row>
    <row r="462" spans="1:17" ht="47.25" hidden="1" customHeight="1">
      <c r="A462" s="218" t="s">
        <v>1008</v>
      </c>
      <c r="B462" s="219" t="s">
        <v>696</v>
      </c>
      <c r="C462" s="72" t="s">
        <v>17</v>
      </c>
      <c r="D462" s="220">
        <v>5</v>
      </c>
      <c r="E462" s="221"/>
      <c r="F462" s="221"/>
      <c r="G462" s="58"/>
      <c r="H462" s="57"/>
      <c r="I462" s="57">
        <f t="shared" si="121"/>
        <v>0</v>
      </c>
      <c r="J462" s="57">
        <f t="shared" si="122"/>
        <v>0</v>
      </c>
      <c r="K462" s="289" t="s">
        <v>692</v>
      </c>
      <c r="L462" s="289"/>
      <c r="M462" s="289"/>
      <c r="N462" s="289"/>
      <c r="O462" s="223"/>
      <c r="P462" s="223"/>
      <c r="Q462" s="20"/>
    </row>
    <row r="463" spans="1:17" ht="45" hidden="1" customHeight="1">
      <c r="A463" s="218" t="s">
        <v>1009</v>
      </c>
      <c r="B463" s="219" t="s">
        <v>695</v>
      </c>
      <c r="C463" s="72" t="s">
        <v>17</v>
      </c>
      <c r="D463" s="220">
        <v>5</v>
      </c>
      <c r="E463" s="221"/>
      <c r="F463" s="221"/>
      <c r="G463" s="58"/>
      <c r="H463" s="57"/>
      <c r="I463" s="57">
        <f t="shared" si="121"/>
        <v>0</v>
      </c>
      <c r="J463" s="57">
        <f t="shared" si="122"/>
        <v>0</v>
      </c>
      <c r="K463" s="289" t="s">
        <v>685</v>
      </c>
      <c r="L463" s="289"/>
      <c r="M463" s="289"/>
      <c r="N463" s="289"/>
      <c r="O463" s="223"/>
      <c r="P463" s="223"/>
      <c r="Q463" s="20"/>
    </row>
    <row r="464" spans="1:17" ht="43.5" hidden="1" customHeight="1">
      <c r="A464" s="218" t="s">
        <v>1010</v>
      </c>
      <c r="B464" s="219" t="s">
        <v>695</v>
      </c>
      <c r="C464" s="72" t="s">
        <v>17</v>
      </c>
      <c r="D464" s="220">
        <v>5</v>
      </c>
      <c r="E464" s="221"/>
      <c r="F464" s="221"/>
      <c r="G464" s="58"/>
      <c r="H464" s="57"/>
      <c r="I464" s="57">
        <f t="shared" si="121"/>
        <v>0</v>
      </c>
      <c r="J464" s="57">
        <f t="shared" si="122"/>
        <v>0</v>
      </c>
      <c r="K464" s="289" t="s">
        <v>686</v>
      </c>
      <c r="L464" s="289"/>
      <c r="M464" s="289"/>
      <c r="N464" s="289"/>
      <c r="O464" s="223"/>
      <c r="P464" s="223"/>
      <c r="Q464" s="20"/>
    </row>
    <row r="465" spans="1:17" ht="44.25" hidden="1" customHeight="1">
      <c r="A465" s="218" t="s">
        <v>1011</v>
      </c>
      <c r="B465" s="219" t="s">
        <v>695</v>
      </c>
      <c r="C465" s="72" t="s">
        <v>17</v>
      </c>
      <c r="D465" s="220">
        <v>5</v>
      </c>
      <c r="E465" s="221"/>
      <c r="F465" s="221"/>
      <c r="G465" s="58"/>
      <c r="H465" s="57"/>
      <c r="I465" s="57">
        <f t="shared" si="121"/>
        <v>0</v>
      </c>
      <c r="J465" s="57">
        <f t="shared" si="122"/>
        <v>0</v>
      </c>
      <c r="K465" s="289" t="s">
        <v>687</v>
      </c>
      <c r="L465" s="289"/>
      <c r="M465" s="289"/>
      <c r="N465" s="289"/>
      <c r="O465" s="223"/>
      <c r="P465" s="223"/>
      <c r="Q465" s="20"/>
    </row>
    <row r="466" spans="1:17" ht="47.25" hidden="1" customHeight="1">
      <c r="A466" s="218" t="s">
        <v>1012</v>
      </c>
      <c r="B466" s="219" t="s">
        <v>695</v>
      </c>
      <c r="C466" s="72" t="s">
        <v>17</v>
      </c>
      <c r="D466" s="220">
        <v>5</v>
      </c>
      <c r="E466" s="221"/>
      <c r="F466" s="221"/>
      <c r="G466" s="58"/>
      <c r="H466" s="57"/>
      <c r="I466" s="57">
        <f t="shared" si="121"/>
        <v>0</v>
      </c>
      <c r="J466" s="57">
        <f t="shared" si="122"/>
        <v>0</v>
      </c>
      <c r="K466" s="289" t="s">
        <v>688</v>
      </c>
      <c r="L466" s="289"/>
      <c r="M466" s="289"/>
      <c r="N466" s="289"/>
      <c r="O466" s="223"/>
      <c r="P466" s="223"/>
      <c r="Q466" s="20"/>
    </row>
    <row r="467" spans="1:17" ht="47.25" hidden="1" customHeight="1">
      <c r="A467" s="218" t="s">
        <v>1013</v>
      </c>
      <c r="B467" s="219" t="s">
        <v>695</v>
      </c>
      <c r="C467" s="72" t="s">
        <v>17</v>
      </c>
      <c r="D467" s="220">
        <v>5</v>
      </c>
      <c r="E467" s="221"/>
      <c r="F467" s="221"/>
      <c r="G467" s="58"/>
      <c r="H467" s="57"/>
      <c r="I467" s="57">
        <f t="shared" si="121"/>
        <v>0</v>
      </c>
      <c r="J467" s="57">
        <f t="shared" si="122"/>
        <v>0</v>
      </c>
      <c r="K467" s="289" t="s">
        <v>689</v>
      </c>
      <c r="L467" s="289"/>
      <c r="M467" s="289"/>
      <c r="N467" s="289"/>
      <c r="O467" s="223"/>
      <c r="P467" s="223"/>
      <c r="Q467" s="20"/>
    </row>
    <row r="468" spans="1:17" ht="48" hidden="1" customHeight="1">
      <c r="A468" s="218" t="s">
        <v>1014</v>
      </c>
      <c r="B468" s="219" t="s">
        <v>695</v>
      </c>
      <c r="C468" s="72" t="s">
        <v>17</v>
      </c>
      <c r="D468" s="220">
        <v>5</v>
      </c>
      <c r="E468" s="221"/>
      <c r="F468" s="221"/>
      <c r="G468" s="58"/>
      <c r="H468" s="57"/>
      <c r="I468" s="57">
        <f t="shared" si="121"/>
        <v>0</v>
      </c>
      <c r="J468" s="57">
        <f t="shared" si="122"/>
        <v>0</v>
      </c>
      <c r="K468" s="289" t="s">
        <v>690</v>
      </c>
      <c r="L468" s="289"/>
      <c r="M468" s="289"/>
      <c r="N468" s="289"/>
      <c r="O468" s="223"/>
      <c r="P468" s="223"/>
      <c r="Q468" s="20"/>
    </row>
    <row r="469" spans="1:17" ht="48" hidden="1" customHeight="1">
      <c r="A469" s="218" t="s">
        <v>1015</v>
      </c>
      <c r="B469" s="219" t="s">
        <v>695</v>
      </c>
      <c r="C469" s="72" t="s">
        <v>17</v>
      </c>
      <c r="D469" s="220">
        <v>5</v>
      </c>
      <c r="E469" s="221"/>
      <c r="F469" s="221"/>
      <c r="G469" s="58"/>
      <c r="H469" s="57"/>
      <c r="I469" s="57">
        <f t="shared" si="121"/>
        <v>0</v>
      </c>
      <c r="J469" s="57">
        <f t="shared" si="122"/>
        <v>0</v>
      </c>
      <c r="K469" s="289" t="s">
        <v>691</v>
      </c>
      <c r="L469" s="289"/>
      <c r="M469" s="289"/>
      <c r="N469" s="289"/>
      <c r="O469" s="223"/>
      <c r="P469" s="223"/>
      <c r="Q469" s="20"/>
    </row>
    <row r="470" spans="1:17" ht="46.5" hidden="1" customHeight="1">
      <c r="A470" s="218" t="s">
        <v>1016</v>
      </c>
      <c r="B470" s="219" t="s">
        <v>695</v>
      </c>
      <c r="C470" s="72" t="s">
        <v>17</v>
      </c>
      <c r="D470" s="220">
        <v>5</v>
      </c>
      <c r="E470" s="221"/>
      <c r="F470" s="221"/>
      <c r="G470" s="58"/>
      <c r="H470" s="57"/>
      <c r="I470" s="57">
        <f t="shared" si="121"/>
        <v>0</v>
      </c>
      <c r="J470" s="57">
        <f t="shared" si="122"/>
        <v>0</v>
      </c>
      <c r="K470" s="289" t="s">
        <v>692</v>
      </c>
      <c r="L470" s="289"/>
      <c r="M470" s="289"/>
      <c r="N470" s="289"/>
      <c r="O470" s="223"/>
      <c r="P470" s="223"/>
      <c r="Q470" s="20"/>
    </row>
    <row r="471" spans="1:17" ht="29.25" hidden="1" customHeight="1">
      <c r="A471" s="218" t="s">
        <v>1017</v>
      </c>
      <c r="B471" s="224" t="s">
        <v>331</v>
      </c>
      <c r="C471" s="72" t="s">
        <v>17</v>
      </c>
      <c r="D471" s="220">
        <v>50</v>
      </c>
      <c r="E471" s="221"/>
      <c r="F471" s="221"/>
      <c r="G471" s="58"/>
      <c r="H471" s="57"/>
      <c r="I471" s="57">
        <f t="shared" si="121"/>
        <v>0</v>
      </c>
      <c r="J471" s="57">
        <f t="shared" si="122"/>
        <v>0</v>
      </c>
      <c r="K471" s="289" t="s">
        <v>1086</v>
      </c>
      <c r="L471" s="289"/>
      <c r="M471" s="289"/>
      <c r="N471" s="289"/>
      <c r="O471" s="223"/>
      <c r="P471" s="223"/>
      <c r="Q471" s="20"/>
    </row>
    <row r="472" spans="1:17" ht="31.5" hidden="1" customHeight="1">
      <c r="A472" s="218" t="s">
        <v>1018</v>
      </c>
      <c r="B472" s="224" t="s">
        <v>331</v>
      </c>
      <c r="C472" s="72" t="s">
        <v>17</v>
      </c>
      <c r="D472" s="220">
        <v>60</v>
      </c>
      <c r="E472" s="221"/>
      <c r="F472" s="221"/>
      <c r="G472" s="58"/>
      <c r="H472" s="57"/>
      <c r="I472" s="57">
        <f t="shared" si="121"/>
        <v>0</v>
      </c>
      <c r="J472" s="57">
        <f t="shared" si="122"/>
        <v>0</v>
      </c>
      <c r="K472" s="289" t="s">
        <v>697</v>
      </c>
      <c r="L472" s="289"/>
      <c r="M472" s="289"/>
      <c r="N472" s="289"/>
      <c r="O472" s="223"/>
      <c r="P472" s="223"/>
      <c r="Q472" s="20"/>
    </row>
    <row r="473" spans="1:17" ht="32.25" hidden="1" customHeight="1">
      <c r="A473" s="218" t="s">
        <v>1019</v>
      </c>
      <c r="B473" s="224" t="s">
        <v>331</v>
      </c>
      <c r="C473" s="72" t="s">
        <v>17</v>
      </c>
      <c r="D473" s="220">
        <v>50</v>
      </c>
      <c r="E473" s="221"/>
      <c r="F473" s="221"/>
      <c r="G473" s="58"/>
      <c r="H473" s="57"/>
      <c r="I473" s="57">
        <f t="shared" si="121"/>
        <v>0</v>
      </c>
      <c r="J473" s="57">
        <f t="shared" si="122"/>
        <v>0</v>
      </c>
      <c r="K473" s="289" t="s">
        <v>698</v>
      </c>
      <c r="L473" s="289"/>
      <c r="M473" s="289"/>
      <c r="N473" s="289"/>
      <c r="O473" s="223"/>
      <c r="P473" s="223"/>
      <c r="Q473" s="20"/>
    </row>
    <row r="474" spans="1:17" ht="31.5" hidden="1" customHeight="1">
      <c r="A474" s="218" t="s">
        <v>1020</v>
      </c>
      <c r="B474" s="224" t="s">
        <v>331</v>
      </c>
      <c r="C474" s="72" t="s">
        <v>17</v>
      </c>
      <c r="D474" s="220">
        <v>20</v>
      </c>
      <c r="E474" s="221"/>
      <c r="F474" s="221"/>
      <c r="G474" s="58"/>
      <c r="H474" s="57"/>
      <c r="I474" s="57">
        <f t="shared" si="121"/>
        <v>0</v>
      </c>
      <c r="J474" s="57">
        <f t="shared" si="122"/>
        <v>0</v>
      </c>
      <c r="K474" s="289" t="s">
        <v>699</v>
      </c>
      <c r="L474" s="289"/>
      <c r="M474" s="289"/>
      <c r="N474" s="289"/>
      <c r="O474" s="223"/>
      <c r="P474" s="223"/>
      <c r="Q474" s="20"/>
    </row>
    <row r="475" spans="1:17" s="8" customFormat="1" ht="15.75" hidden="1" customHeight="1">
      <c r="A475" s="300" t="s">
        <v>1021</v>
      </c>
      <c r="B475" s="300"/>
      <c r="C475" s="300"/>
      <c r="D475" s="300"/>
      <c r="E475" s="300"/>
      <c r="F475" s="300"/>
      <c r="G475" s="225">
        <f t="shared" ref="G475:I475" si="123">SUM(G434:G474)</f>
        <v>0</v>
      </c>
      <c r="H475" s="225">
        <f t="shared" si="123"/>
        <v>0</v>
      </c>
      <c r="I475" s="225">
        <f t="shared" si="123"/>
        <v>0</v>
      </c>
      <c r="J475" s="225">
        <f>SUM(J434:J474)</f>
        <v>0</v>
      </c>
      <c r="K475" s="301"/>
      <c r="L475" s="301"/>
      <c r="M475" s="301"/>
      <c r="N475" s="301"/>
      <c r="O475" s="301"/>
      <c r="P475" s="301"/>
      <c r="Q475" s="22"/>
    </row>
    <row r="476" spans="1:17" s="24" customFormat="1" ht="15.75" hidden="1" customHeight="1">
      <c r="A476" s="216" t="s">
        <v>339</v>
      </c>
      <c r="B476" s="288" t="s">
        <v>333</v>
      </c>
      <c r="C476" s="288"/>
      <c r="D476" s="288"/>
      <c r="E476" s="288"/>
      <c r="F476" s="288"/>
      <c r="G476" s="288"/>
      <c r="H476" s="288"/>
      <c r="I476" s="288"/>
      <c r="J476" s="288"/>
      <c r="K476" s="288"/>
      <c r="L476" s="288"/>
      <c r="M476" s="288"/>
      <c r="N476" s="288"/>
      <c r="O476" s="224"/>
      <c r="P476" s="224"/>
      <c r="Q476" s="23"/>
    </row>
    <row r="477" spans="1:17" s="9" customFormat="1" ht="28.5" hidden="1" customHeight="1">
      <c r="A477" s="218" t="s">
        <v>1022</v>
      </c>
      <c r="B477" s="219" t="s">
        <v>707</v>
      </c>
      <c r="C477" s="72" t="s">
        <v>17</v>
      </c>
      <c r="D477" s="220">
        <v>5</v>
      </c>
      <c r="E477" s="226"/>
      <c r="F477" s="226"/>
      <c r="G477" s="60"/>
      <c r="H477" s="60"/>
      <c r="I477" s="60">
        <f>H477*0.1</f>
        <v>0</v>
      </c>
      <c r="J477" s="60">
        <f>H477+I477</f>
        <v>0</v>
      </c>
      <c r="K477" s="299" t="s">
        <v>700</v>
      </c>
      <c r="L477" s="299"/>
      <c r="M477" s="299"/>
      <c r="N477" s="299"/>
      <c r="O477" s="227"/>
      <c r="P477" s="224"/>
      <c r="Q477" s="23"/>
    </row>
    <row r="478" spans="1:17" ht="30" hidden="1">
      <c r="A478" s="218" t="s">
        <v>1023</v>
      </c>
      <c r="B478" s="219" t="s">
        <v>707</v>
      </c>
      <c r="C478" s="72" t="s">
        <v>17</v>
      </c>
      <c r="D478" s="220">
        <v>5</v>
      </c>
      <c r="E478" s="72"/>
      <c r="F478" s="72"/>
      <c r="G478" s="60"/>
      <c r="H478" s="58"/>
      <c r="I478" s="60">
        <f t="shared" ref="I478:I483" si="124">H478*0.1</f>
        <v>0</v>
      </c>
      <c r="J478" s="60">
        <f t="shared" ref="J478:J483" si="125">H478+I478</f>
        <v>0</v>
      </c>
      <c r="K478" s="299" t="s">
        <v>701</v>
      </c>
      <c r="L478" s="299"/>
      <c r="M478" s="299"/>
      <c r="N478" s="299"/>
      <c r="O478" s="224"/>
      <c r="P478" s="224"/>
      <c r="Q478" s="23"/>
    </row>
    <row r="479" spans="1:17" ht="30" hidden="1">
      <c r="A479" s="218" t="s">
        <v>1024</v>
      </c>
      <c r="B479" s="219" t="s">
        <v>707</v>
      </c>
      <c r="C479" s="72" t="s">
        <v>17</v>
      </c>
      <c r="D479" s="220">
        <v>5</v>
      </c>
      <c r="E479" s="72"/>
      <c r="F479" s="72"/>
      <c r="G479" s="60"/>
      <c r="H479" s="58"/>
      <c r="I479" s="60">
        <f t="shared" si="124"/>
        <v>0</v>
      </c>
      <c r="J479" s="60">
        <f t="shared" si="125"/>
        <v>0</v>
      </c>
      <c r="K479" s="299" t="s">
        <v>702</v>
      </c>
      <c r="L479" s="299"/>
      <c r="M479" s="299"/>
      <c r="N479" s="299"/>
      <c r="O479" s="224"/>
      <c r="P479" s="224"/>
      <c r="Q479" s="23"/>
    </row>
    <row r="480" spans="1:17" s="26" customFormat="1" ht="30" hidden="1">
      <c r="A480" s="218" t="s">
        <v>1025</v>
      </c>
      <c r="B480" s="228" t="s">
        <v>707</v>
      </c>
      <c r="C480" s="229" t="s">
        <v>17</v>
      </c>
      <c r="D480" s="230">
        <v>5</v>
      </c>
      <c r="E480" s="229"/>
      <c r="F480" s="229"/>
      <c r="G480" s="231"/>
      <c r="H480" s="232"/>
      <c r="I480" s="60">
        <f t="shared" si="124"/>
        <v>0</v>
      </c>
      <c r="J480" s="60">
        <f t="shared" si="125"/>
        <v>0</v>
      </c>
      <c r="K480" s="303" t="s">
        <v>703</v>
      </c>
      <c r="L480" s="303"/>
      <c r="M480" s="303"/>
      <c r="N480" s="303"/>
      <c r="O480" s="233"/>
      <c r="P480" s="233"/>
      <c r="Q480" s="25"/>
    </row>
    <row r="481" spans="1:17" s="26" customFormat="1" ht="30" hidden="1">
      <c r="A481" s="218" t="s">
        <v>1026</v>
      </c>
      <c r="B481" s="228" t="s">
        <v>707</v>
      </c>
      <c r="C481" s="229" t="s">
        <v>17</v>
      </c>
      <c r="D481" s="230">
        <v>5</v>
      </c>
      <c r="E481" s="229"/>
      <c r="F481" s="229"/>
      <c r="G481" s="231"/>
      <c r="H481" s="232"/>
      <c r="I481" s="60">
        <f t="shared" si="124"/>
        <v>0</v>
      </c>
      <c r="J481" s="60">
        <f t="shared" si="125"/>
        <v>0</v>
      </c>
      <c r="K481" s="303" t="s">
        <v>704</v>
      </c>
      <c r="L481" s="303"/>
      <c r="M481" s="303"/>
      <c r="N481" s="303"/>
      <c r="O481" s="233"/>
      <c r="P481" s="233"/>
      <c r="Q481" s="25"/>
    </row>
    <row r="482" spans="1:17" s="26" customFormat="1" ht="30" hidden="1">
      <c r="A482" s="218" t="s">
        <v>1027</v>
      </c>
      <c r="B482" s="228" t="s">
        <v>707</v>
      </c>
      <c r="C482" s="229" t="s">
        <v>17</v>
      </c>
      <c r="D482" s="230">
        <v>5</v>
      </c>
      <c r="E482" s="229"/>
      <c r="F482" s="229"/>
      <c r="G482" s="231"/>
      <c r="H482" s="232"/>
      <c r="I482" s="60">
        <f t="shared" si="124"/>
        <v>0</v>
      </c>
      <c r="J482" s="60">
        <f t="shared" si="125"/>
        <v>0</v>
      </c>
      <c r="K482" s="303" t="s">
        <v>705</v>
      </c>
      <c r="L482" s="303"/>
      <c r="M482" s="303"/>
      <c r="N482" s="303"/>
      <c r="O482" s="233"/>
      <c r="P482" s="233"/>
      <c r="Q482" s="25"/>
    </row>
    <row r="483" spans="1:17" s="9" customFormat="1" ht="27.75" hidden="1" customHeight="1">
      <c r="A483" s="218" t="s">
        <v>1028</v>
      </c>
      <c r="B483" s="228" t="s">
        <v>707</v>
      </c>
      <c r="C483" s="229" t="s">
        <v>17</v>
      </c>
      <c r="D483" s="230">
        <v>5</v>
      </c>
      <c r="E483" s="229"/>
      <c r="F483" s="229"/>
      <c r="G483" s="231"/>
      <c r="H483" s="232"/>
      <c r="I483" s="60">
        <f t="shared" si="124"/>
        <v>0</v>
      </c>
      <c r="J483" s="60">
        <f t="shared" si="125"/>
        <v>0</v>
      </c>
      <c r="K483" s="303" t="s">
        <v>706</v>
      </c>
      <c r="L483" s="303"/>
      <c r="M483" s="303"/>
      <c r="N483" s="303"/>
      <c r="O483" s="233"/>
      <c r="P483" s="233"/>
      <c r="Q483" s="25"/>
    </row>
    <row r="484" spans="1:17" s="28" customFormat="1" ht="19.5" hidden="1" customHeight="1">
      <c r="A484" s="300" t="s">
        <v>1029</v>
      </c>
      <c r="B484" s="300"/>
      <c r="C484" s="300"/>
      <c r="D484" s="300"/>
      <c r="E484" s="300"/>
      <c r="F484" s="300"/>
      <c r="G484" s="234">
        <f t="shared" ref="G484:I484" si="126">SUM(G477:G483)</f>
        <v>0</v>
      </c>
      <c r="H484" s="234">
        <f t="shared" si="126"/>
        <v>0</v>
      </c>
      <c r="I484" s="234">
        <f t="shared" si="126"/>
        <v>0</v>
      </c>
      <c r="J484" s="234">
        <f>SUM(J477:J483)</f>
        <v>0</v>
      </c>
      <c r="K484" s="301"/>
      <c r="L484" s="301"/>
      <c r="M484" s="301"/>
      <c r="N484" s="301"/>
      <c r="O484" s="301"/>
      <c r="P484" s="301"/>
      <c r="Q484" s="27"/>
    </row>
    <row r="485" spans="1:17" s="24" customFormat="1" ht="15.75" hidden="1" customHeight="1">
      <c r="A485" s="216" t="s">
        <v>344</v>
      </c>
      <c r="B485" s="288" t="s">
        <v>335</v>
      </c>
      <c r="C485" s="288"/>
      <c r="D485" s="288"/>
      <c r="E485" s="288"/>
      <c r="F485" s="288"/>
      <c r="G485" s="288"/>
      <c r="H485" s="288"/>
      <c r="I485" s="288"/>
      <c r="J485" s="288"/>
      <c r="K485" s="288"/>
      <c r="L485" s="288"/>
      <c r="M485" s="288"/>
      <c r="N485" s="288"/>
      <c r="O485" s="288"/>
      <c r="P485" s="288"/>
      <c r="Q485" s="23"/>
    </row>
    <row r="486" spans="1:17" s="28" customFormat="1" ht="61.5" hidden="1" customHeight="1">
      <c r="A486" s="205" t="s">
        <v>1030</v>
      </c>
      <c r="B486" s="93" t="s">
        <v>711</v>
      </c>
      <c r="C486" s="72" t="s">
        <v>17</v>
      </c>
      <c r="D486" s="235">
        <v>30</v>
      </c>
      <c r="E486" s="83"/>
      <c r="F486" s="83"/>
      <c r="G486" s="60"/>
      <c r="H486" s="58"/>
      <c r="I486" s="58">
        <f>H486*0.1</f>
        <v>0</v>
      </c>
      <c r="J486" s="58">
        <f>H486+I486</f>
        <v>0</v>
      </c>
      <c r="K486" s="299" t="s">
        <v>708</v>
      </c>
      <c r="L486" s="299"/>
      <c r="M486" s="299"/>
      <c r="N486" s="299"/>
      <c r="O486" s="206"/>
      <c r="P486" s="83"/>
      <c r="Q486" s="27"/>
    </row>
    <row r="487" spans="1:17" s="9" customFormat="1" ht="60" hidden="1">
      <c r="A487" s="205" t="s">
        <v>1031</v>
      </c>
      <c r="B487" s="93" t="s">
        <v>711</v>
      </c>
      <c r="C487" s="72" t="s">
        <v>17</v>
      </c>
      <c r="D487" s="235">
        <v>40</v>
      </c>
      <c r="E487" s="83"/>
      <c r="F487" s="83"/>
      <c r="G487" s="60"/>
      <c r="H487" s="58"/>
      <c r="I487" s="58">
        <f t="shared" ref="I487:I488" si="127">H487*0.1</f>
        <v>0</v>
      </c>
      <c r="J487" s="58">
        <f t="shared" ref="J487:J488" si="128">H487+I487</f>
        <v>0</v>
      </c>
      <c r="K487" s="299" t="s">
        <v>709</v>
      </c>
      <c r="L487" s="299"/>
      <c r="M487" s="299"/>
      <c r="N487" s="299"/>
      <c r="O487" s="83"/>
      <c r="P487" s="83"/>
      <c r="Q487" s="27"/>
    </row>
    <row r="488" spans="1:17" ht="60" hidden="1" customHeight="1">
      <c r="A488" s="205" t="s">
        <v>1032</v>
      </c>
      <c r="B488" s="93" t="s">
        <v>711</v>
      </c>
      <c r="C488" s="72" t="s">
        <v>17</v>
      </c>
      <c r="D488" s="235">
        <v>20</v>
      </c>
      <c r="E488" s="83"/>
      <c r="F488" s="83"/>
      <c r="G488" s="60"/>
      <c r="H488" s="58"/>
      <c r="I488" s="58">
        <f t="shared" si="127"/>
        <v>0</v>
      </c>
      <c r="J488" s="58">
        <f t="shared" si="128"/>
        <v>0</v>
      </c>
      <c r="K488" s="299" t="s">
        <v>710</v>
      </c>
      <c r="L488" s="299"/>
      <c r="M488" s="299"/>
      <c r="N488" s="299"/>
      <c r="O488" s="83"/>
      <c r="P488" s="83"/>
      <c r="Q488" s="27"/>
    </row>
    <row r="489" spans="1:17" ht="15.75" hidden="1" customHeight="1">
      <c r="A489" s="300" t="s">
        <v>1033</v>
      </c>
      <c r="B489" s="300"/>
      <c r="C489" s="300"/>
      <c r="D489" s="300"/>
      <c r="E489" s="300"/>
      <c r="F489" s="300"/>
      <c r="G489" s="225">
        <f t="shared" ref="G489:I489" si="129">SUM(G486:G488)</f>
        <v>0</v>
      </c>
      <c r="H489" s="225">
        <f t="shared" si="129"/>
        <v>0</v>
      </c>
      <c r="I489" s="225">
        <f t="shared" si="129"/>
        <v>0</v>
      </c>
      <c r="J489" s="225">
        <f>SUM(J486:J488)</f>
        <v>0</v>
      </c>
      <c r="K489" s="301"/>
      <c r="L489" s="301"/>
      <c r="M489" s="301"/>
      <c r="N489" s="301"/>
      <c r="O489" s="301"/>
      <c r="P489" s="301"/>
      <c r="Q489" s="27"/>
    </row>
    <row r="490" spans="1:17" s="8" customFormat="1" ht="56.25" hidden="1" customHeight="1">
      <c r="A490" s="145" t="s">
        <v>348</v>
      </c>
      <c r="B490" s="131" t="s">
        <v>337</v>
      </c>
      <c r="C490" s="198" t="s">
        <v>17</v>
      </c>
      <c r="D490" s="236">
        <v>135000</v>
      </c>
      <c r="E490" s="237"/>
      <c r="F490" s="237"/>
      <c r="G490" s="190"/>
      <c r="H490" s="63"/>
      <c r="I490" s="63">
        <f>H490*0.1</f>
        <v>0</v>
      </c>
      <c r="J490" s="63">
        <f>H490+I490</f>
        <v>0</v>
      </c>
      <c r="K490" s="348" t="s">
        <v>338</v>
      </c>
      <c r="L490" s="348"/>
      <c r="M490" s="348"/>
      <c r="N490" s="348"/>
      <c r="O490" s="238"/>
      <c r="P490" s="239"/>
    </row>
    <row r="491" spans="1:17" s="9" customFormat="1" ht="15" hidden="1" customHeight="1">
      <c r="A491" s="145" t="s">
        <v>350</v>
      </c>
      <c r="B491" s="302" t="s">
        <v>340</v>
      </c>
      <c r="C491" s="302"/>
      <c r="D491" s="302"/>
      <c r="E491" s="302"/>
      <c r="F491" s="302"/>
      <c r="G491" s="302"/>
      <c r="H491" s="302"/>
      <c r="I491" s="302"/>
      <c r="J491" s="302"/>
      <c r="K491" s="302"/>
      <c r="L491" s="302"/>
      <c r="M491" s="302"/>
      <c r="N491" s="302"/>
      <c r="O491" s="302"/>
      <c r="P491" s="302"/>
    </row>
    <row r="492" spans="1:17" s="9" customFormat="1" ht="62.25" hidden="1" customHeight="1">
      <c r="A492" s="240" t="s">
        <v>720</v>
      </c>
      <c r="B492" s="77" t="s">
        <v>341</v>
      </c>
      <c r="C492" s="34" t="s">
        <v>17</v>
      </c>
      <c r="D492" s="183">
        <v>60</v>
      </c>
      <c r="E492" s="217"/>
      <c r="F492" s="217"/>
      <c r="G492" s="58"/>
      <c r="H492" s="63"/>
      <c r="I492" s="63">
        <f>H492*0.1</f>
        <v>0</v>
      </c>
      <c r="J492" s="63">
        <f>H492+I492</f>
        <v>0</v>
      </c>
      <c r="K492" s="289" t="s">
        <v>1087</v>
      </c>
      <c r="L492" s="289"/>
      <c r="M492" s="289"/>
      <c r="N492" s="289"/>
      <c r="O492" s="241"/>
      <c r="P492" s="33"/>
    </row>
    <row r="493" spans="1:17" ht="45.75" hidden="1" customHeight="1">
      <c r="A493" s="240" t="s">
        <v>724</v>
      </c>
      <c r="B493" s="77" t="s">
        <v>342</v>
      </c>
      <c r="C493" s="34" t="s">
        <v>17</v>
      </c>
      <c r="D493" s="183">
        <v>40</v>
      </c>
      <c r="E493" s="217"/>
      <c r="F493" s="217"/>
      <c r="G493" s="58"/>
      <c r="H493" s="63"/>
      <c r="I493" s="63">
        <f t="shared" ref="I493:I497" si="130">H493*0.1</f>
        <v>0</v>
      </c>
      <c r="J493" s="63">
        <f t="shared" ref="J493:J497" si="131">H493+I493</f>
        <v>0</v>
      </c>
      <c r="K493" s="289" t="s">
        <v>712</v>
      </c>
      <c r="L493" s="289"/>
      <c r="M493" s="289"/>
      <c r="N493" s="289"/>
      <c r="O493" s="33"/>
      <c r="P493" s="33"/>
    </row>
    <row r="494" spans="1:17" ht="59.25" hidden="1" customHeight="1">
      <c r="A494" s="240" t="s">
        <v>1034</v>
      </c>
      <c r="B494" s="77" t="s">
        <v>343</v>
      </c>
      <c r="C494" s="34" t="s">
        <v>17</v>
      </c>
      <c r="D494" s="183">
        <v>160</v>
      </c>
      <c r="E494" s="217"/>
      <c r="F494" s="217"/>
      <c r="G494" s="58"/>
      <c r="H494" s="63"/>
      <c r="I494" s="63">
        <f t="shared" si="130"/>
        <v>0</v>
      </c>
      <c r="J494" s="63">
        <f t="shared" si="131"/>
        <v>0</v>
      </c>
      <c r="K494" s="289" t="s">
        <v>713</v>
      </c>
      <c r="L494" s="289"/>
      <c r="M494" s="289"/>
      <c r="N494" s="289"/>
      <c r="O494" s="33"/>
      <c r="P494" s="33"/>
    </row>
    <row r="495" spans="1:17" ht="60.75" hidden="1" customHeight="1">
      <c r="A495" s="240" t="s">
        <v>1035</v>
      </c>
      <c r="B495" s="77" t="s">
        <v>343</v>
      </c>
      <c r="C495" s="52" t="s">
        <v>17</v>
      </c>
      <c r="D495" s="52">
        <v>40</v>
      </c>
      <c r="E495" s="217"/>
      <c r="F495" s="217"/>
      <c r="G495" s="58"/>
      <c r="H495" s="63"/>
      <c r="I495" s="63">
        <f t="shared" si="130"/>
        <v>0</v>
      </c>
      <c r="J495" s="63">
        <f t="shared" si="131"/>
        <v>0</v>
      </c>
      <c r="K495" s="289" t="s">
        <v>714</v>
      </c>
      <c r="L495" s="289"/>
      <c r="M495" s="289"/>
      <c r="N495" s="289"/>
      <c r="O495" s="33"/>
      <c r="P495" s="33"/>
    </row>
    <row r="496" spans="1:17" ht="61.5" hidden="1" customHeight="1">
      <c r="A496" s="240" t="s">
        <v>1036</v>
      </c>
      <c r="B496" s="77" t="s">
        <v>375</v>
      </c>
      <c r="C496" s="52" t="s">
        <v>17</v>
      </c>
      <c r="D496" s="52">
        <v>6</v>
      </c>
      <c r="E496" s="217"/>
      <c r="F496" s="217"/>
      <c r="G496" s="58"/>
      <c r="H496" s="63"/>
      <c r="I496" s="63">
        <f t="shared" si="130"/>
        <v>0</v>
      </c>
      <c r="J496" s="63">
        <f t="shared" si="131"/>
        <v>0</v>
      </c>
      <c r="K496" s="289" t="s">
        <v>715</v>
      </c>
      <c r="L496" s="289"/>
      <c r="M496" s="289"/>
      <c r="N496" s="289"/>
      <c r="O496" s="33"/>
      <c r="P496" s="33"/>
    </row>
    <row r="497" spans="1:16" ht="60.75" hidden="1" customHeight="1">
      <c r="A497" s="240" t="s">
        <v>1037</v>
      </c>
      <c r="B497" s="77" t="s">
        <v>376</v>
      </c>
      <c r="C497" s="52" t="s">
        <v>17</v>
      </c>
      <c r="D497" s="52">
        <v>6</v>
      </c>
      <c r="E497" s="217"/>
      <c r="F497" s="217"/>
      <c r="G497" s="58"/>
      <c r="H497" s="63"/>
      <c r="I497" s="63">
        <f t="shared" si="130"/>
        <v>0</v>
      </c>
      <c r="J497" s="63">
        <f t="shared" si="131"/>
        <v>0</v>
      </c>
      <c r="K497" s="289" t="s">
        <v>716</v>
      </c>
      <c r="L497" s="289"/>
      <c r="M497" s="289"/>
      <c r="N497" s="289"/>
      <c r="O497" s="33"/>
      <c r="P497" s="33"/>
    </row>
    <row r="498" spans="1:16" hidden="1">
      <c r="A498" s="300" t="s">
        <v>728</v>
      </c>
      <c r="B498" s="300"/>
      <c r="C498" s="300"/>
      <c r="D498" s="300"/>
      <c r="E498" s="300"/>
      <c r="F498" s="300"/>
      <c r="G498" s="208">
        <f t="shared" ref="G498:I498" si="132">SUM(G492:G497)</f>
        <v>0</v>
      </c>
      <c r="H498" s="208">
        <f t="shared" si="132"/>
        <v>0</v>
      </c>
      <c r="I498" s="208">
        <f t="shared" si="132"/>
        <v>0</v>
      </c>
      <c r="J498" s="208">
        <f>SUM(J492:J497)</f>
        <v>0</v>
      </c>
      <c r="K498" s="301"/>
      <c r="L498" s="301"/>
      <c r="M498" s="301"/>
      <c r="N498" s="301"/>
      <c r="O498" s="301"/>
      <c r="P498" s="301"/>
    </row>
    <row r="499" spans="1:16" s="24" customFormat="1" ht="15.75" hidden="1" customHeight="1">
      <c r="A499" s="216" t="s">
        <v>364</v>
      </c>
      <c r="B499" s="288" t="s">
        <v>345</v>
      </c>
      <c r="C499" s="288"/>
      <c r="D499" s="288"/>
      <c r="E499" s="288"/>
      <c r="F499" s="288"/>
      <c r="G499" s="288"/>
      <c r="H499" s="288"/>
      <c r="I499" s="288"/>
      <c r="J499" s="288"/>
      <c r="K499" s="288"/>
      <c r="L499" s="288"/>
      <c r="M499" s="288"/>
      <c r="N499" s="288"/>
      <c r="O499" s="224"/>
      <c r="P499" s="224"/>
    </row>
    <row r="500" spans="1:16" s="8" customFormat="1" ht="61.5" hidden="1" customHeight="1">
      <c r="A500" s="198" t="s">
        <v>365</v>
      </c>
      <c r="B500" s="76" t="s">
        <v>346</v>
      </c>
      <c r="C500" s="34" t="s">
        <v>17</v>
      </c>
      <c r="D500" s="183">
        <v>2</v>
      </c>
      <c r="E500" s="242"/>
      <c r="F500" s="242"/>
      <c r="G500" s="243"/>
      <c r="H500" s="59"/>
      <c r="I500" s="59">
        <f>H500*0.1</f>
        <v>0</v>
      </c>
      <c r="J500" s="59">
        <f>H500+I500</f>
        <v>0</v>
      </c>
      <c r="K500" s="289" t="s">
        <v>717</v>
      </c>
      <c r="L500" s="289"/>
      <c r="M500" s="289"/>
      <c r="N500" s="289"/>
      <c r="O500" s="238"/>
      <c r="P500" s="239"/>
    </row>
    <row r="501" spans="1:16" s="29" customFormat="1" ht="123" hidden="1" customHeight="1">
      <c r="A501" s="198" t="s">
        <v>366</v>
      </c>
      <c r="B501" s="76" t="s">
        <v>347</v>
      </c>
      <c r="C501" s="34" t="s">
        <v>17</v>
      </c>
      <c r="D501" s="183">
        <v>2</v>
      </c>
      <c r="E501" s="244"/>
      <c r="F501" s="244"/>
      <c r="G501" s="58"/>
      <c r="H501" s="59"/>
      <c r="I501" s="59">
        <f>H501*0.1</f>
        <v>0</v>
      </c>
      <c r="J501" s="59">
        <f>H501+I501</f>
        <v>0</v>
      </c>
      <c r="K501" s="289" t="s">
        <v>718</v>
      </c>
      <c r="L501" s="289"/>
      <c r="M501" s="289"/>
      <c r="N501" s="289"/>
      <c r="O501" s="245"/>
      <c r="P501" s="245"/>
    </row>
    <row r="502" spans="1:16" s="9" customFormat="1" hidden="1">
      <c r="A502" s="300" t="s">
        <v>729</v>
      </c>
      <c r="B502" s="300"/>
      <c r="C502" s="300"/>
      <c r="D502" s="300"/>
      <c r="E502" s="300"/>
      <c r="F502" s="300"/>
      <c r="G502" s="225">
        <f t="shared" ref="G502:I502" si="133">SUM(G500:G501)</f>
        <v>0</v>
      </c>
      <c r="H502" s="225">
        <f t="shared" si="133"/>
        <v>0</v>
      </c>
      <c r="I502" s="225">
        <f t="shared" si="133"/>
        <v>0</v>
      </c>
      <c r="J502" s="225">
        <f>SUM(J500:J501)</f>
        <v>0</v>
      </c>
      <c r="K502" s="287"/>
      <c r="L502" s="287"/>
      <c r="M502" s="287"/>
      <c r="N502" s="287"/>
      <c r="O502" s="287"/>
      <c r="P502" s="287"/>
    </row>
    <row r="503" spans="1:16" ht="120" hidden="1" customHeight="1">
      <c r="A503" s="204" t="s">
        <v>730</v>
      </c>
      <c r="B503" s="114" t="s">
        <v>349</v>
      </c>
      <c r="C503" s="183" t="s">
        <v>261</v>
      </c>
      <c r="D503" s="183">
        <v>2</v>
      </c>
      <c r="E503" s="246"/>
      <c r="F503" s="246"/>
      <c r="G503" s="247"/>
      <c r="H503" s="190"/>
      <c r="I503" s="190">
        <f>H503*0.1</f>
        <v>0</v>
      </c>
      <c r="J503" s="190">
        <f>H503+I503</f>
        <v>0</v>
      </c>
      <c r="K503" s="289" t="s">
        <v>719</v>
      </c>
      <c r="L503" s="289"/>
      <c r="M503" s="289"/>
      <c r="N503" s="289"/>
      <c r="O503" s="91"/>
      <c r="P503" s="33"/>
    </row>
    <row r="504" spans="1:16" ht="134.25" hidden="1" customHeight="1">
      <c r="A504" s="87" t="s">
        <v>60</v>
      </c>
      <c r="B504" s="87" t="s">
        <v>52</v>
      </c>
      <c r="C504" s="87" t="s">
        <v>2</v>
      </c>
      <c r="D504" s="123" t="s">
        <v>53</v>
      </c>
      <c r="E504" s="124" t="s">
        <v>54</v>
      </c>
      <c r="F504" s="124" t="s">
        <v>55</v>
      </c>
      <c r="G504" s="124" t="s">
        <v>6</v>
      </c>
      <c r="H504" s="124" t="s">
        <v>7</v>
      </c>
      <c r="I504" s="124" t="s">
        <v>437</v>
      </c>
      <c r="J504" s="124" t="s">
        <v>438</v>
      </c>
      <c r="K504" s="301" t="s">
        <v>92</v>
      </c>
      <c r="L504" s="301"/>
      <c r="M504" s="301"/>
      <c r="N504" s="301"/>
      <c r="O504" s="87" t="s">
        <v>462</v>
      </c>
      <c r="P504" s="87" t="s">
        <v>14</v>
      </c>
    </row>
    <row r="505" spans="1:16" s="8" customFormat="1" ht="18" hidden="1" customHeight="1">
      <c r="A505" s="193" t="s">
        <v>1038</v>
      </c>
      <c r="B505" s="352" t="s">
        <v>361</v>
      </c>
      <c r="C505" s="352"/>
      <c r="D505" s="352"/>
      <c r="E505" s="352"/>
      <c r="F505" s="352"/>
      <c r="G505" s="352"/>
      <c r="H505" s="352"/>
      <c r="I505" s="352"/>
      <c r="J505" s="352"/>
      <c r="K505" s="352"/>
      <c r="L505" s="352"/>
      <c r="M505" s="352"/>
      <c r="N505" s="352"/>
      <c r="O505" s="352"/>
      <c r="P505" s="352"/>
    </row>
    <row r="506" spans="1:16" s="8" customFormat="1" ht="18" hidden="1" customHeight="1">
      <c r="A506" s="193" t="s">
        <v>1039</v>
      </c>
      <c r="B506" s="352" t="s">
        <v>721</v>
      </c>
      <c r="C506" s="352"/>
      <c r="D506" s="352"/>
      <c r="E506" s="352"/>
      <c r="F506" s="352"/>
      <c r="G506" s="352"/>
      <c r="H506" s="352"/>
      <c r="I506" s="352"/>
      <c r="J506" s="352"/>
      <c r="K506" s="352"/>
      <c r="L506" s="352"/>
      <c r="M506" s="352"/>
      <c r="N506" s="352"/>
      <c r="O506" s="352"/>
      <c r="P506" s="352"/>
    </row>
    <row r="507" spans="1:16" ht="158.25" hidden="1" customHeight="1">
      <c r="A507" s="36" t="s">
        <v>1040</v>
      </c>
      <c r="B507" s="115" t="s">
        <v>722</v>
      </c>
      <c r="C507" s="36" t="s">
        <v>723</v>
      </c>
      <c r="D507" s="248">
        <v>24</v>
      </c>
      <c r="E507" s="249"/>
      <c r="F507" s="249"/>
      <c r="G507" s="96"/>
      <c r="H507" s="96"/>
      <c r="I507" s="96">
        <f>H507*0.1</f>
        <v>0</v>
      </c>
      <c r="J507" s="96">
        <f>H507+I507</f>
        <v>0</v>
      </c>
      <c r="K507" s="359" t="s">
        <v>351</v>
      </c>
      <c r="L507" s="359"/>
      <c r="M507" s="359"/>
      <c r="N507" s="359"/>
      <c r="O507" s="238"/>
      <c r="P507" s="239"/>
    </row>
    <row r="508" spans="1:16" ht="18" hidden="1" customHeight="1">
      <c r="A508" s="36" t="s">
        <v>1041</v>
      </c>
      <c r="B508" s="352" t="s">
        <v>726</v>
      </c>
      <c r="C508" s="352"/>
      <c r="D508" s="352"/>
      <c r="E508" s="352"/>
      <c r="F508" s="352"/>
      <c r="G508" s="352"/>
      <c r="H508" s="352"/>
      <c r="I508" s="352"/>
      <c r="J508" s="352"/>
      <c r="K508" s="352"/>
      <c r="L508" s="352"/>
      <c r="M508" s="352"/>
      <c r="N508" s="352"/>
      <c r="O508" s="352"/>
      <c r="P508" s="352"/>
    </row>
    <row r="509" spans="1:16" ht="245.25" hidden="1" customHeight="1">
      <c r="A509" s="36" t="s">
        <v>1042</v>
      </c>
      <c r="B509" s="115" t="s">
        <v>725</v>
      </c>
      <c r="C509" s="36" t="s">
        <v>17</v>
      </c>
      <c r="D509" s="236">
        <v>20</v>
      </c>
      <c r="E509" s="250"/>
      <c r="F509" s="250"/>
      <c r="G509" s="194"/>
      <c r="H509" s="96"/>
      <c r="I509" s="96">
        <f>H509*0.1</f>
        <v>0</v>
      </c>
      <c r="J509" s="96">
        <f>H509+I509</f>
        <v>0</v>
      </c>
      <c r="K509" s="308" t="s">
        <v>727</v>
      </c>
      <c r="L509" s="308"/>
      <c r="M509" s="308"/>
      <c r="N509" s="308"/>
      <c r="O509" s="251"/>
      <c r="P509" s="239"/>
    </row>
    <row r="510" spans="1:16" ht="17.25" hidden="1" customHeight="1">
      <c r="A510" s="362" t="s">
        <v>1043</v>
      </c>
      <c r="B510" s="362"/>
      <c r="C510" s="362"/>
      <c r="D510" s="362"/>
      <c r="E510" s="362"/>
      <c r="F510" s="362"/>
      <c r="G510" s="190">
        <f t="shared" ref="G510:I510" si="134">G507+G509</f>
        <v>0</v>
      </c>
      <c r="H510" s="190">
        <f t="shared" si="134"/>
        <v>0</v>
      </c>
      <c r="I510" s="190">
        <f t="shared" si="134"/>
        <v>0</v>
      </c>
      <c r="J510" s="190">
        <f>J507+J509</f>
        <v>0</v>
      </c>
      <c r="K510" s="322"/>
      <c r="L510" s="322"/>
      <c r="M510" s="322"/>
      <c r="N510" s="322"/>
      <c r="O510" s="322"/>
      <c r="P510" s="322"/>
    </row>
    <row r="511" spans="1:16" ht="20.25" hidden="1" customHeight="1">
      <c r="A511" s="62" t="s">
        <v>1044</v>
      </c>
      <c r="B511" s="290" t="s">
        <v>362</v>
      </c>
      <c r="C511" s="290"/>
      <c r="D511" s="290"/>
      <c r="E511" s="290"/>
      <c r="F511" s="290"/>
      <c r="G511" s="290"/>
      <c r="H511" s="290"/>
      <c r="I511" s="290"/>
      <c r="J511" s="290"/>
      <c r="K511" s="290"/>
      <c r="L511" s="290"/>
      <c r="M511" s="290"/>
      <c r="N511" s="290"/>
      <c r="O511" s="290"/>
      <c r="P511" s="290"/>
    </row>
    <row r="512" spans="1:16" ht="118.5" hidden="1" customHeight="1">
      <c r="A512" s="83" t="s">
        <v>1045</v>
      </c>
      <c r="B512" s="76" t="s">
        <v>362</v>
      </c>
      <c r="C512" s="36" t="s">
        <v>17</v>
      </c>
      <c r="D512" s="34">
        <v>10</v>
      </c>
      <c r="E512" s="34"/>
      <c r="F512" s="34"/>
      <c r="G512" s="60"/>
      <c r="H512" s="60"/>
      <c r="I512" s="60">
        <f>H512*0.1</f>
        <v>0</v>
      </c>
      <c r="J512" s="60">
        <f>H512+I512</f>
        <v>0</v>
      </c>
      <c r="K512" s="291" t="s">
        <v>363</v>
      </c>
      <c r="L512" s="291"/>
      <c r="M512" s="292"/>
      <c r="N512" s="292"/>
      <c r="O512" s="34"/>
      <c r="P512" s="34"/>
    </row>
    <row r="513" spans="1:17" ht="120" hidden="1" customHeight="1">
      <c r="A513" s="83" t="s">
        <v>1046</v>
      </c>
      <c r="B513" s="76" t="s">
        <v>362</v>
      </c>
      <c r="C513" s="36" t="s">
        <v>17</v>
      </c>
      <c r="D513" s="34">
        <v>20</v>
      </c>
      <c r="E513" s="34"/>
      <c r="F513" s="34"/>
      <c r="G513" s="60"/>
      <c r="H513" s="60"/>
      <c r="I513" s="60">
        <f>H513*0.1</f>
        <v>0</v>
      </c>
      <c r="J513" s="60">
        <f>H513+I513</f>
        <v>0</v>
      </c>
      <c r="K513" s="291" t="s">
        <v>367</v>
      </c>
      <c r="L513" s="291"/>
      <c r="M513" s="292"/>
      <c r="N513" s="292"/>
      <c r="O513" s="34"/>
      <c r="P513" s="34"/>
    </row>
    <row r="514" spans="1:17" ht="17.25" hidden="1" customHeight="1">
      <c r="A514" s="361" t="s">
        <v>1047</v>
      </c>
      <c r="B514" s="361"/>
      <c r="C514" s="361"/>
      <c r="D514" s="361"/>
      <c r="E514" s="361"/>
      <c r="F514" s="361"/>
      <c r="G514" s="61">
        <f t="shared" ref="G514:I514" si="135">SUM(G512:G513)</f>
        <v>0</v>
      </c>
      <c r="H514" s="61">
        <f t="shared" si="135"/>
        <v>0</v>
      </c>
      <c r="I514" s="61">
        <f t="shared" si="135"/>
        <v>0</v>
      </c>
      <c r="J514" s="61">
        <f>SUM(J512:J513)</f>
        <v>0</v>
      </c>
      <c r="K514" s="322"/>
      <c r="L514" s="322"/>
      <c r="M514" s="322"/>
      <c r="N514" s="322"/>
      <c r="O514" s="322"/>
      <c r="P514" s="322"/>
    </row>
    <row r="515" spans="1:17" ht="17.25" hidden="1" customHeight="1">
      <c r="A515" s="252" t="s">
        <v>1048</v>
      </c>
      <c r="B515" s="354" t="s">
        <v>371</v>
      </c>
      <c r="C515" s="354"/>
      <c r="D515" s="354"/>
      <c r="E515" s="354"/>
      <c r="F515" s="354"/>
      <c r="G515" s="354"/>
      <c r="H515" s="354"/>
      <c r="I515" s="354"/>
      <c r="J515" s="354"/>
      <c r="K515" s="354"/>
      <c r="L515" s="354"/>
      <c r="M515" s="354"/>
      <c r="N515" s="354"/>
      <c r="O515" s="354"/>
      <c r="P515" s="354"/>
      <c r="Q515" s="49"/>
    </row>
    <row r="516" spans="1:17" ht="183" hidden="1" customHeight="1">
      <c r="A516" s="83" t="s">
        <v>1049</v>
      </c>
      <c r="B516" s="76" t="s">
        <v>368</v>
      </c>
      <c r="C516" s="36" t="s">
        <v>17</v>
      </c>
      <c r="D516" s="80">
        <v>30</v>
      </c>
      <c r="E516" s="34"/>
      <c r="F516" s="34"/>
      <c r="G516" s="60"/>
      <c r="H516" s="60"/>
      <c r="I516" s="60">
        <f>H516*0.1</f>
        <v>0</v>
      </c>
      <c r="J516" s="60">
        <f>H516+I516</f>
        <v>0</v>
      </c>
      <c r="K516" s="291" t="s">
        <v>736</v>
      </c>
      <c r="L516" s="291"/>
      <c r="M516" s="291"/>
      <c r="N516" s="291"/>
      <c r="O516" s="83"/>
      <c r="P516" s="83"/>
      <c r="Q516" s="27"/>
    </row>
    <row r="517" spans="1:17" ht="212.25" hidden="1" customHeight="1">
      <c r="A517" s="83" t="s">
        <v>1050</v>
      </c>
      <c r="B517" s="76" t="s">
        <v>369</v>
      </c>
      <c r="C517" s="36" t="s">
        <v>17</v>
      </c>
      <c r="D517" s="80">
        <v>20</v>
      </c>
      <c r="E517" s="34"/>
      <c r="F517" s="34"/>
      <c r="G517" s="60"/>
      <c r="H517" s="60"/>
      <c r="I517" s="60">
        <f t="shared" ref="I517:I518" si="136">H517*0.1</f>
        <v>0</v>
      </c>
      <c r="J517" s="60">
        <f t="shared" ref="J517:J518" si="137">H517+I517</f>
        <v>0</v>
      </c>
      <c r="K517" s="291" t="s">
        <v>731</v>
      </c>
      <c r="L517" s="291"/>
      <c r="M517" s="291"/>
      <c r="N517" s="291"/>
      <c r="O517" s="83"/>
      <c r="P517" s="83"/>
      <c r="Q517" s="27"/>
    </row>
    <row r="518" spans="1:17" ht="211.5" hidden="1" customHeight="1">
      <c r="A518" s="83" t="s">
        <v>1051</v>
      </c>
      <c r="B518" s="76" t="s">
        <v>370</v>
      </c>
      <c r="C518" s="36" t="s">
        <v>17</v>
      </c>
      <c r="D518" s="80">
        <v>10</v>
      </c>
      <c r="E518" s="34"/>
      <c r="F518" s="34"/>
      <c r="G518" s="60"/>
      <c r="H518" s="60"/>
      <c r="I518" s="60">
        <f t="shared" si="136"/>
        <v>0</v>
      </c>
      <c r="J518" s="60">
        <f t="shared" si="137"/>
        <v>0</v>
      </c>
      <c r="K518" s="291" t="s">
        <v>732</v>
      </c>
      <c r="L518" s="291"/>
      <c r="M518" s="291"/>
      <c r="N518" s="291"/>
      <c r="O518" s="83"/>
      <c r="P518" s="83"/>
      <c r="Q518" s="27"/>
    </row>
    <row r="519" spans="1:17" ht="15.75" hidden="1" customHeight="1">
      <c r="A519" s="361" t="s">
        <v>1052</v>
      </c>
      <c r="B519" s="361"/>
      <c r="C519" s="361"/>
      <c r="D519" s="361"/>
      <c r="E519" s="361"/>
      <c r="F519" s="361"/>
      <c r="G519" s="60">
        <f t="shared" ref="G519:I519" si="138">SUM(G516:G518)</f>
        <v>0</v>
      </c>
      <c r="H519" s="60">
        <f t="shared" si="138"/>
        <v>0</v>
      </c>
      <c r="I519" s="60">
        <f t="shared" si="138"/>
        <v>0</v>
      </c>
      <c r="J519" s="60">
        <f>SUM(J516:J518)</f>
        <v>0</v>
      </c>
      <c r="K519" s="322"/>
      <c r="L519" s="322"/>
      <c r="M519" s="322"/>
      <c r="N519" s="322"/>
      <c r="O519" s="322"/>
      <c r="P519" s="322"/>
      <c r="Q519" s="27"/>
    </row>
    <row r="520" spans="1:17" ht="15.75" hidden="1">
      <c r="A520" s="69" t="s">
        <v>1053</v>
      </c>
      <c r="B520" s="360" t="s">
        <v>374</v>
      </c>
      <c r="C520" s="360"/>
      <c r="D520" s="360"/>
      <c r="E520" s="360"/>
      <c r="F520" s="360"/>
      <c r="G520" s="360"/>
      <c r="H520" s="360"/>
      <c r="I520" s="360"/>
      <c r="J520" s="360"/>
      <c r="K520" s="360"/>
      <c r="L520" s="360"/>
      <c r="M520" s="360"/>
      <c r="N520" s="360"/>
      <c r="O520" s="360"/>
      <c r="P520" s="360"/>
      <c r="Q520" s="50"/>
    </row>
    <row r="521" spans="1:17" ht="123.75" hidden="1" customHeight="1">
      <c r="A521" s="77" t="s">
        <v>1054</v>
      </c>
      <c r="B521" s="76" t="s">
        <v>372</v>
      </c>
      <c r="C521" s="36" t="s">
        <v>17</v>
      </c>
      <c r="D521" s="80">
        <v>10</v>
      </c>
      <c r="E521" s="37"/>
      <c r="F521" s="37"/>
      <c r="G521" s="63"/>
      <c r="H521" s="63"/>
      <c r="I521" s="63">
        <f>H521*0.1</f>
        <v>0</v>
      </c>
      <c r="J521" s="63">
        <f>H521+I521</f>
        <v>0</v>
      </c>
      <c r="K521" s="298" t="s">
        <v>733</v>
      </c>
      <c r="L521" s="298"/>
      <c r="M521" s="298"/>
      <c r="N521" s="298"/>
      <c r="O521" s="37"/>
      <c r="P521" s="37"/>
      <c r="Q521" s="51"/>
    </row>
    <row r="522" spans="1:17" ht="198.75" hidden="1" customHeight="1">
      <c r="A522" s="77" t="s">
        <v>1055</v>
      </c>
      <c r="B522" s="76" t="s">
        <v>373</v>
      </c>
      <c r="C522" s="36" t="s">
        <v>17</v>
      </c>
      <c r="D522" s="80">
        <v>2</v>
      </c>
      <c r="E522" s="37"/>
      <c r="F522" s="37"/>
      <c r="G522" s="63"/>
      <c r="H522" s="63"/>
      <c r="I522" s="63">
        <f>H522*0.1</f>
        <v>0</v>
      </c>
      <c r="J522" s="63">
        <f>H522+I522</f>
        <v>0</v>
      </c>
      <c r="K522" s="298" t="s">
        <v>734</v>
      </c>
      <c r="L522" s="298"/>
      <c r="M522" s="298"/>
      <c r="N522" s="298"/>
      <c r="O522" s="37"/>
      <c r="P522" s="37"/>
      <c r="Q522" s="51"/>
    </row>
    <row r="523" spans="1:17" hidden="1">
      <c r="A523" s="293" t="s">
        <v>1056</v>
      </c>
      <c r="B523" s="293"/>
      <c r="C523" s="293"/>
      <c r="D523" s="293"/>
      <c r="E523" s="293"/>
      <c r="F523" s="293"/>
      <c r="G523" s="65">
        <f t="shared" ref="G523:I523" si="139">SUM(G521:G522)</f>
        <v>0</v>
      </c>
      <c r="H523" s="65">
        <f t="shared" si="139"/>
        <v>0</v>
      </c>
      <c r="I523" s="65">
        <f t="shared" si="139"/>
        <v>0</v>
      </c>
      <c r="J523" s="65">
        <f>SUM(J521:J522)</f>
        <v>0</v>
      </c>
      <c r="K523" s="294"/>
      <c r="L523" s="294"/>
      <c r="M523" s="294"/>
      <c r="N523" s="294"/>
      <c r="O523" s="294"/>
      <c r="P523" s="294"/>
    </row>
    <row r="524" spans="1:17" hidden="1">
      <c r="A524" s="70" t="s">
        <v>1057</v>
      </c>
      <c r="B524" s="297" t="s">
        <v>380</v>
      </c>
      <c r="C524" s="297"/>
      <c r="D524" s="297"/>
      <c r="E524" s="297"/>
      <c r="F524" s="297"/>
      <c r="G524" s="297"/>
      <c r="H524" s="297"/>
      <c r="I524" s="297"/>
      <c r="J524" s="297"/>
      <c r="K524" s="297"/>
      <c r="L524" s="297"/>
      <c r="M524" s="297"/>
      <c r="N524" s="297"/>
      <c r="O524" s="297"/>
      <c r="P524" s="297"/>
      <c r="Q524" s="48"/>
    </row>
    <row r="525" spans="1:17" ht="78.75" hidden="1" customHeight="1">
      <c r="A525" s="79" t="s">
        <v>1058</v>
      </c>
      <c r="B525" s="77" t="s">
        <v>377</v>
      </c>
      <c r="C525" s="52" t="s">
        <v>17</v>
      </c>
      <c r="D525" s="52">
        <v>10</v>
      </c>
      <c r="E525" s="33"/>
      <c r="F525" s="33"/>
      <c r="G525" s="64"/>
      <c r="H525" s="64"/>
      <c r="I525" s="64">
        <f>H525*0.1</f>
        <v>0</v>
      </c>
      <c r="J525" s="64">
        <f>H525+I525</f>
        <v>0</v>
      </c>
      <c r="K525" s="298" t="s">
        <v>381</v>
      </c>
      <c r="L525" s="298"/>
      <c r="M525" s="299"/>
      <c r="N525" s="299"/>
      <c r="O525" s="33"/>
      <c r="P525" s="33"/>
    </row>
    <row r="526" spans="1:17" ht="78.75" hidden="1" customHeight="1">
      <c r="A526" s="79" t="s">
        <v>1059</v>
      </c>
      <c r="B526" s="77" t="s">
        <v>377</v>
      </c>
      <c r="C526" s="52" t="s">
        <v>17</v>
      </c>
      <c r="D526" s="52">
        <v>10</v>
      </c>
      <c r="E526" s="33"/>
      <c r="F526" s="33"/>
      <c r="G526" s="64"/>
      <c r="H526" s="64"/>
      <c r="I526" s="64">
        <f t="shared" ref="I526:I528" si="140">H526*0.1</f>
        <v>0</v>
      </c>
      <c r="J526" s="64">
        <f t="shared" ref="J526:J528" si="141">H526+I526</f>
        <v>0</v>
      </c>
      <c r="K526" s="298" t="s">
        <v>382</v>
      </c>
      <c r="L526" s="298"/>
      <c r="M526" s="299"/>
      <c r="N526" s="299"/>
      <c r="O526" s="33"/>
      <c r="P526" s="33"/>
    </row>
    <row r="527" spans="1:17" ht="93" hidden="1" customHeight="1">
      <c r="A527" s="79" t="s">
        <v>1060</v>
      </c>
      <c r="B527" s="77" t="s">
        <v>377</v>
      </c>
      <c r="C527" s="52" t="s">
        <v>17</v>
      </c>
      <c r="D527" s="52">
        <v>10</v>
      </c>
      <c r="E527" s="33"/>
      <c r="F527" s="33"/>
      <c r="G527" s="64"/>
      <c r="H527" s="64"/>
      <c r="I527" s="64">
        <f t="shared" si="140"/>
        <v>0</v>
      </c>
      <c r="J527" s="64">
        <f t="shared" si="141"/>
        <v>0</v>
      </c>
      <c r="K527" s="298" t="s">
        <v>378</v>
      </c>
      <c r="L527" s="298"/>
      <c r="M527" s="298"/>
      <c r="N527" s="298"/>
      <c r="O527" s="33"/>
      <c r="P527" s="33"/>
    </row>
    <row r="528" spans="1:17" ht="30.75" hidden="1" customHeight="1">
      <c r="A528" s="79" t="s">
        <v>1061</v>
      </c>
      <c r="B528" s="53" t="s">
        <v>383</v>
      </c>
      <c r="C528" s="52" t="s">
        <v>17</v>
      </c>
      <c r="D528" s="52">
        <v>2</v>
      </c>
      <c r="E528" s="33"/>
      <c r="F528" s="33"/>
      <c r="G528" s="64"/>
      <c r="H528" s="64"/>
      <c r="I528" s="64">
        <f t="shared" si="140"/>
        <v>0</v>
      </c>
      <c r="J528" s="64">
        <f t="shared" si="141"/>
        <v>0</v>
      </c>
      <c r="K528" s="298" t="s">
        <v>379</v>
      </c>
      <c r="L528" s="298"/>
      <c r="M528" s="298"/>
      <c r="N528" s="298"/>
      <c r="O528" s="33"/>
      <c r="P528" s="33"/>
    </row>
    <row r="529" spans="1:17" hidden="1">
      <c r="A529" s="293" t="s">
        <v>1062</v>
      </c>
      <c r="B529" s="293"/>
      <c r="C529" s="293"/>
      <c r="D529" s="293"/>
      <c r="E529" s="293"/>
      <c r="F529" s="293"/>
      <c r="G529" s="65">
        <f t="shared" ref="G529:I529" si="142">SUM(G525:G528)</f>
        <v>0</v>
      </c>
      <c r="H529" s="65">
        <f t="shared" si="142"/>
        <v>0</v>
      </c>
      <c r="I529" s="65">
        <f t="shared" si="142"/>
        <v>0</v>
      </c>
      <c r="J529" s="65">
        <f>SUM(J525:J528)</f>
        <v>0</v>
      </c>
      <c r="K529" s="294"/>
      <c r="L529" s="294"/>
      <c r="M529" s="294"/>
      <c r="N529" s="294"/>
      <c r="O529" s="294"/>
      <c r="P529" s="294"/>
    </row>
    <row r="530" spans="1:17" hidden="1">
      <c r="A530" s="70" t="s">
        <v>1063</v>
      </c>
      <c r="B530" s="297" t="s">
        <v>385</v>
      </c>
      <c r="C530" s="297"/>
      <c r="D530" s="297"/>
      <c r="E530" s="297"/>
      <c r="F530" s="297"/>
      <c r="G530" s="297"/>
      <c r="H530" s="297"/>
      <c r="I530" s="297"/>
      <c r="J530" s="297"/>
      <c r="K530" s="297"/>
      <c r="L530" s="297"/>
      <c r="M530" s="297"/>
      <c r="N530" s="297"/>
      <c r="O530" s="297"/>
      <c r="P530" s="297"/>
      <c r="Q530" s="48"/>
    </row>
    <row r="531" spans="1:17" ht="64.5" hidden="1" customHeight="1">
      <c r="A531" s="34" t="s">
        <v>1064</v>
      </c>
      <c r="B531" s="79" t="s">
        <v>384</v>
      </c>
      <c r="C531" s="80" t="s">
        <v>17</v>
      </c>
      <c r="D531" s="80">
        <v>2</v>
      </c>
      <c r="E531" s="34"/>
      <c r="F531" s="34"/>
      <c r="G531" s="60"/>
      <c r="H531" s="60"/>
      <c r="I531" s="60">
        <f>H531*0.1</f>
        <v>0</v>
      </c>
      <c r="J531" s="60">
        <f>H531+I531</f>
        <v>0</v>
      </c>
      <c r="K531" s="298" t="s">
        <v>386</v>
      </c>
      <c r="L531" s="298"/>
      <c r="M531" s="298"/>
      <c r="N531" s="298"/>
      <c r="O531" s="34"/>
      <c r="P531" s="34"/>
      <c r="Q531" s="32"/>
    </row>
    <row r="532" spans="1:17" ht="48" hidden="1" customHeight="1">
      <c r="A532" s="34" t="s">
        <v>1065</v>
      </c>
      <c r="B532" s="77" t="s">
        <v>388</v>
      </c>
      <c r="C532" s="80" t="s">
        <v>17</v>
      </c>
      <c r="D532" s="80">
        <v>1</v>
      </c>
      <c r="E532" s="34"/>
      <c r="F532" s="34"/>
      <c r="G532" s="60"/>
      <c r="H532" s="60"/>
      <c r="I532" s="60">
        <f>H532*0.1</f>
        <v>0</v>
      </c>
      <c r="J532" s="60">
        <f>H532+I532</f>
        <v>0</v>
      </c>
      <c r="K532" s="298" t="s">
        <v>387</v>
      </c>
      <c r="L532" s="298"/>
      <c r="M532" s="298"/>
      <c r="N532" s="298"/>
      <c r="O532" s="34"/>
      <c r="P532" s="34"/>
      <c r="Q532" s="32"/>
    </row>
    <row r="533" spans="1:17" hidden="1">
      <c r="A533" s="293" t="s">
        <v>1066</v>
      </c>
      <c r="B533" s="293"/>
      <c r="C533" s="293"/>
      <c r="D533" s="293"/>
      <c r="E533" s="293"/>
      <c r="F533" s="293"/>
      <c r="G533" s="66">
        <f t="shared" ref="G533:I533" si="143">SUM(G531:G532)</f>
        <v>0</v>
      </c>
      <c r="H533" s="66">
        <f t="shared" si="143"/>
        <v>0</v>
      </c>
      <c r="I533" s="66">
        <f t="shared" si="143"/>
        <v>0</v>
      </c>
      <c r="J533" s="66">
        <f>SUM(J531:J532)</f>
        <v>0</v>
      </c>
      <c r="K533" s="294"/>
      <c r="L533" s="294"/>
      <c r="M533" s="294"/>
      <c r="N533" s="294"/>
      <c r="O533" s="294"/>
      <c r="P533" s="294"/>
    </row>
    <row r="534" spans="1:17" hidden="1">
      <c r="A534" s="84" t="s">
        <v>1067</v>
      </c>
      <c r="B534" s="290" t="s">
        <v>1068</v>
      </c>
      <c r="C534" s="290"/>
      <c r="D534" s="290"/>
      <c r="E534" s="290"/>
      <c r="F534" s="290"/>
      <c r="G534" s="290"/>
      <c r="H534" s="290"/>
      <c r="I534" s="290"/>
      <c r="J534" s="290"/>
      <c r="K534" s="290"/>
      <c r="L534" s="290"/>
      <c r="M534" s="290"/>
      <c r="N534" s="290"/>
      <c r="O534" s="290"/>
      <c r="P534" s="290"/>
    </row>
    <row r="535" spans="1:17" ht="45" hidden="1">
      <c r="A535" s="71" t="s">
        <v>1069</v>
      </c>
      <c r="B535" s="37" t="s">
        <v>1072</v>
      </c>
      <c r="C535" s="80" t="s">
        <v>17</v>
      </c>
      <c r="D535" s="34">
        <v>48</v>
      </c>
      <c r="E535" s="84"/>
      <c r="F535" s="84"/>
      <c r="G535" s="66"/>
      <c r="H535" s="66"/>
      <c r="I535" s="66"/>
      <c r="J535" s="66"/>
      <c r="K535" s="299" t="s">
        <v>1073</v>
      </c>
      <c r="L535" s="299"/>
      <c r="M535" s="299"/>
      <c r="N535" s="299"/>
      <c r="O535" s="85"/>
      <c r="P535" s="85"/>
    </row>
    <row r="536" spans="1:17" ht="45" hidden="1">
      <c r="A536" s="71" t="s">
        <v>1070</v>
      </c>
      <c r="B536" s="37" t="s">
        <v>1072</v>
      </c>
      <c r="C536" s="80" t="s">
        <v>17</v>
      </c>
      <c r="D536" s="34">
        <v>96</v>
      </c>
      <c r="E536" s="84"/>
      <c r="F536" s="84"/>
      <c r="G536" s="66"/>
      <c r="H536" s="66"/>
      <c r="I536" s="66"/>
      <c r="J536" s="66"/>
      <c r="K536" s="299" t="s">
        <v>1074</v>
      </c>
      <c r="L536" s="299"/>
      <c r="M536" s="299"/>
      <c r="N536" s="299"/>
      <c r="O536" s="85"/>
      <c r="P536" s="85"/>
    </row>
    <row r="537" spans="1:17" hidden="1">
      <c r="A537" s="293" t="s">
        <v>1071</v>
      </c>
      <c r="B537" s="293"/>
      <c r="C537" s="293"/>
      <c r="D537" s="293"/>
      <c r="E537" s="293"/>
      <c r="F537" s="293"/>
      <c r="G537" s="66"/>
      <c r="H537" s="66"/>
      <c r="I537" s="66"/>
      <c r="J537" s="66"/>
      <c r="K537" s="294"/>
      <c r="L537" s="294"/>
      <c r="M537" s="294"/>
      <c r="N537" s="294"/>
      <c r="O537" s="294"/>
      <c r="P537" s="294"/>
    </row>
    <row r="538" spans="1:17" ht="44.25" hidden="1" customHeight="1">
      <c r="A538" s="295" t="s">
        <v>735</v>
      </c>
      <c r="B538" s="296"/>
      <c r="C538" s="296"/>
      <c r="D538" s="296"/>
      <c r="E538" s="296"/>
      <c r="F538" s="296"/>
      <c r="G538" s="296"/>
      <c r="H538" s="296"/>
      <c r="I538" s="296"/>
      <c r="J538" s="296"/>
      <c r="K538" s="296"/>
      <c r="L538" s="296"/>
      <c r="M538" s="296"/>
      <c r="N538" s="296"/>
      <c r="O538" s="296"/>
      <c r="P538" s="296"/>
    </row>
    <row r="539" spans="1:17" ht="58.5" customHeight="1">
      <c r="A539" s="390" t="s">
        <v>1110</v>
      </c>
      <c r="B539" s="286"/>
      <c r="C539" s="286"/>
      <c r="D539" s="286"/>
      <c r="E539" s="286"/>
      <c r="F539" s="286"/>
      <c r="G539" s="286"/>
      <c r="H539" s="286"/>
      <c r="I539" s="286"/>
      <c r="J539" s="286"/>
      <c r="K539" s="286"/>
      <c r="L539" s="286"/>
      <c r="M539" s="286"/>
      <c r="N539" s="286"/>
      <c r="O539" s="286"/>
      <c r="P539" s="286"/>
    </row>
    <row r="540" spans="1:17">
      <c r="A540" s="388" t="s">
        <v>1101</v>
      </c>
      <c r="B540"/>
      <c r="C540"/>
    </row>
    <row r="541" spans="1:17">
      <c r="A541" s="388"/>
      <c r="B541"/>
      <c r="C541"/>
    </row>
    <row r="542" spans="1:17">
      <c r="A542" s="388" t="s">
        <v>1102</v>
      </c>
      <c r="B542"/>
      <c r="C542"/>
      <c r="K542" s="388" t="s">
        <v>1103</v>
      </c>
    </row>
    <row r="543" spans="1:17">
      <c r="A543" s="389" t="s">
        <v>1104</v>
      </c>
      <c r="B543"/>
      <c r="C543"/>
      <c r="K543" s="389" t="s">
        <v>1105</v>
      </c>
    </row>
    <row r="544" spans="1:17">
      <c r="A544" s="389"/>
      <c r="B544"/>
      <c r="C544"/>
    </row>
    <row r="545" spans="1:12">
      <c r="A545" s="389" t="s">
        <v>1106</v>
      </c>
      <c r="B545"/>
      <c r="C545"/>
    </row>
    <row r="546" spans="1:12">
      <c r="A546" s="389"/>
      <c r="B546"/>
      <c r="C546"/>
    </row>
    <row r="547" spans="1:12">
      <c r="A547" s="389" t="s">
        <v>1107</v>
      </c>
      <c r="B547"/>
      <c r="K547" s="389" t="s">
        <v>1107</v>
      </c>
    </row>
    <row r="548" spans="1:12">
      <c r="A548" s="389" t="s">
        <v>1108</v>
      </c>
      <c r="C548" s="389" t="s">
        <v>1109</v>
      </c>
      <c r="L548" s="389" t="s">
        <v>1111</v>
      </c>
    </row>
    <row r="549" spans="1:12">
      <c r="A549" s="389"/>
      <c r="B549"/>
      <c r="C549"/>
    </row>
  </sheetData>
  <mergeCells count="454">
    <mergeCell ref="M1:R1"/>
    <mergeCell ref="M2:R2"/>
    <mergeCell ref="E4:K4"/>
    <mergeCell ref="K517:N517"/>
    <mergeCell ref="K507:N507"/>
    <mergeCell ref="K509:N509"/>
    <mergeCell ref="K503:N503"/>
    <mergeCell ref="K527:N527"/>
    <mergeCell ref="K528:N528"/>
    <mergeCell ref="K518:N518"/>
    <mergeCell ref="K521:N521"/>
    <mergeCell ref="K522:N522"/>
    <mergeCell ref="B515:P515"/>
    <mergeCell ref="B520:P520"/>
    <mergeCell ref="K525:N525"/>
    <mergeCell ref="K526:N526"/>
    <mergeCell ref="A519:F519"/>
    <mergeCell ref="K519:P519"/>
    <mergeCell ref="K504:N504"/>
    <mergeCell ref="B506:P506"/>
    <mergeCell ref="B508:P508"/>
    <mergeCell ref="A510:F510"/>
    <mergeCell ref="K510:P510"/>
    <mergeCell ref="A514:F514"/>
    <mergeCell ref="K514:P514"/>
    <mergeCell ref="K11:K17"/>
    <mergeCell ref="K19:K39"/>
    <mergeCell ref="K41:K42"/>
    <mergeCell ref="B40:R40"/>
    <mergeCell ref="K43:R43"/>
    <mergeCell ref="B505:P505"/>
    <mergeCell ref="K285:N286"/>
    <mergeCell ref="B356:P356"/>
    <mergeCell ref="K495:N495"/>
    <mergeCell ref="K496:N496"/>
    <mergeCell ref="A404:F404"/>
    <mergeCell ref="B405:P405"/>
    <mergeCell ref="K407:N407"/>
    <mergeCell ref="K408:N408"/>
    <mergeCell ref="K497:N497"/>
    <mergeCell ref="B45:R45"/>
    <mergeCell ref="K138:N138"/>
    <mergeCell ref="A502:F502"/>
    <mergeCell ref="B338:P338"/>
    <mergeCell ref="K46:K49"/>
    <mergeCell ref="K50:R50"/>
    <mergeCell ref="K62:R62"/>
    <mergeCell ref="K66:K70"/>
    <mergeCell ref="K71:R71"/>
    <mergeCell ref="K426:N426"/>
    <mergeCell ref="B427:O427"/>
    <mergeCell ref="K429:N429"/>
    <mergeCell ref="K492:N492"/>
    <mergeCell ref="K197:N197"/>
    <mergeCell ref="K230:N230"/>
    <mergeCell ref="B476:N476"/>
    <mergeCell ref="B485:P485"/>
    <mergeCell ref="K421:N421"/>
    <mergeCell ref="K422:N422"/>
    <mergeCell ref="K423:N423"/>
    <mergeCell ref="A424:F424"/>
    <mergeCell ref="K425:N425"/>
    <mergeCell ref="K424:P424"/>
    <mergeCell ref="K490:N490"/>
    <mergeCell ref="B433:N433"/>
    <mergeCell ref="K471:N471"/>
    <mergeCell ref="K472:N472"/>
    <mergeCell ref="K473:N473"/>
    <mergeCell ref="K474:N474"/>
    <mergeCell ref="K436:N436"/>
    <mergeCell ref="K437:N437"/>
    <mergeCell ref="K438:N438"/>
    <mergeCell ref="K412:N412"/>
    <mergeCell ref="K413:N413"/>
    <mergeCell ref="B414:P414"/>
    <mergeCell ref="A418:F418"/>
    <mergeCell ref="B419:P419"/>
    <mergeCell ref="K420:N420"/>
    <mergeCell ref="K415:N415"/>
    <mergeCell ref="K416:N416"/>
    <mergeCell ref="K417:N417"/>
    <mergeCell ref="K418:P418"/>
    <mergeCell ref="K401:N401"/>
    <mergeCell ref="K402:N402"/>
    <mergeCell ref="K403:N403"/>
    <mergeCell ref="K406:N406"/>
    <mergeCell ref="A409:F409"/>
    <mergeCell ref="K410:N410"/>
    <mergeCell ref="K404:P404"/>
    <mergeCell ref="K409:P409"/>
    <mergeCell ref="K411:N411"/>
    <mergeCell ref="K394:N394"/>
    <mergeCell ref="K395:N395"/>
    <mergeCell ref="B396:P396"/>
    <mergeCell ref="B397:P397"/>
    <mergeCell ref="K398:N398"/>
    <mergeCell ref="K399:N399"/>
    <mergeCell ref="B400:P400"/>
    <mergeCell ref="B387:P387"/>
    <mergeCell ref="K388:N389"/>
    <mergeCell ref="A390:F390"/>
    <mergeCell ref="K390:P390"/>
    <mergeCell ref="K391:N391"/>
    <mergeCell ref="K392:N392"/>
    <mergeCell ref="K393:N393"/>
    <mergeCell ref="A381:F381"/>
    <mergeCell ref="K381:P381"/>
    <mergeCell ref="B382:P382"/>
    <mergeCell ref="K383:N383"/>
    <mergeCell ref="K384:N384"/>
    <mergeCell ref="A385:F385"/>
    <mergeCell ref="K385:P385"/>
    <mergeCell ref="K372:N372"/>
    <mergeCell ref="K373:N373"/>
    <mergeCell ref="K374:N374"/>
    <mergeCell ref="K375:N375"/>
    <mergeCell ref="K376:N376"/>
    <mergeCell ref="K377:N377"/>
    <mergeCell ref="K378:N378"/>
    <mergeCell ref="K379:N379"/>
    <mergeCell ref="K380:N380"/>
    <mergeCell ref="K363:N363"/>
    <mergeCell ref="B364:F364"/>
    <mergeCell ref="K365:N365"/>
    <mergeCell ref="K366:N366"/>
    <mergeCell ref="K367:N367"/>
    <mergeCell ref="K368:N368"/>
    <mergeCell ref="B369:P369"/>
    <mergeCell ref="K370:N370"/>
    <mergeCell ref="K371:N371"/>
    <mergeCell ref="K351:N351"/>
    <mergeCell ref="B352:P352"/>
    <mergeCell ref="K353:N354"/>
    <mergeCell ref="K357:N358"/>
    <mergeCell ref="A359:F359"/>
    <mergeCell ref="K359:P359"/>
    <mergeCell ref="B360:P360"/>
    <mergeCell ref="K361:N361"/>
    <mergeCell ref="K362:N362"/>
    <mergeCell ref="A355:F355"/>
    <mergeCell ref="K355:P355"/>
    <mergeCell ref="K340:N340"/>
    <mergeCell ref="K342:N347"/>
    <mergeCell ref="K337:N337"/>
    <mergeCell ref="B339:P339"/>
    <mergeCell ref="K348:N348"/>
    <mergeCell ref="A349:F349"/>
    <mergeCell ref="K349:P349"/>
    <mergeCell ref="K350:N350"/>
    <mergeCell ref="K331:N331"/>
    <mergeCell ref="K332:N332"/>
    <mergeCell ref="K333:N333"/>
    <mergeCell ref="B341:P341"/>
    <mergeCell ref="K329:N329"/>
    <mergeCell ref="K330:N330"/>
    <mergeCell ref="K334:N334"/>
    <mergeCell ref="K335:N335"/>
    <mergeCell ref="K336:N336"/>
    <mergeCell ref="K320:N320"/>
    <mergeCell ref="K321:N321"/>
    <mergeCell ref="K318:N318"/>
    <mergeCell ref="K319:N319"/>
    <mergeCell ref="K315:N315"/>
    <mergeCell ref="K316:N316"/>
    <mergeCell ref="K317:N317"/>
    <mergeCell ref="K327:N327"/>
    <mergeCell ref="K328:N328"/>
    <mergeCell ref="B322:P322"/>
    <mergeCell ref="A325:F325"/>
    <mergeCell ref="K325:N325"/>
    <mergeCell ref="K326:N326"/>
    <mergeCell ref="K323:N323"/>
    <mergeCell ref="K324:N324"/>
    <mergeCell ref="K304:N304"/>
    <mergeCell ref="A305:F305"/>
    <mergeCell ref="K305:N305"/>
    <mergeCell ref="K306:N306"/>
    <mergeCell ref="K313:N313"/>
    <mergeCell ref="K314:N314"/>
    <mergeCell ref="K311:N311"/>
    <mergeCell ref="K312:N312"/>
    <mergeCell ref="B307:P307"/>
    <mergeCell ref="K308:N309"/>
    <mergeCell ref="A310:F310"/>
    <mergeCell ref="K310:P310"/>
    <mergeCell ref="B298:N298"/>
    <mergeCell ref="A301:F301"/>
    <mergeCell ref="K301:N301"/>
    <mergeCell ref="K295:N295"/>
    <mergeCell ref="K296:N296"/>
    <mergeCell ref="K299:N299"/>
    <mergeCell ref="K300:N300"/>
    <mergeCell ref="B302:N302"/>
    <mergeCell ref="K303:N303"/>
    <mergeCell ref="K293:N293"/>
    <mergeCell ref="K294:N294"/>
    <mergeCell ref="B288:P288"/>
    <mergeCell ref="A291:F291"/>
    <mergeCell ref="K291:P291"/>
    <mergeCell ref="K292:N292"/>
    <mergeCell ref="K289:N289"/>
    <mergeCell ref="K290:N290"/>
    <mergeCell ref="K297:N297"/>
    <mergeCell ref="A287:F287"/>
    <mergeCell ref="K73:K84"/>
    <mergeCell ref="K85:R85"/>
    <mergeCell ref="K110:L110"/>
    <mergeCell ref="K112:L115"/>
    <mergeCell ref="B111:O111"/>
    <mergeCell ref="A274:F274"/>
    <mergeCell ref="K274:P274"/>
    <mergeCell ref="A265:F265"/>
    <mergeCell ref="K265:P265"/>
    <mergeCell ref="B266:P266"/>
    <mergeCell ref="K275:N275"/>
    <mergeCell ref="K276:N276"/>
    <mergeCell ref="B277:P277"/>
    <mergeCell ref="K278:N282"/>
    <mergeCell ref="K269:N269"/>
    <mergeCell ref="A270:F270"/>
    <mergeCell ref="K270:P270"/>
    <mergeCell ref="B271:P271"/>
    <mergeCell ref="K272:N273"/>
    <mergeCell ref="K250:N250"/>
    <mergeCell ref="K248:N248"/>
    <mergeCell ref="K249:N249"/>
    <mergeCell ref="K287:P287"/>
    <mergeCell ref="K244:N246"/>
    <mergeCell ref="A247:F247"/>
    <mergeCell ref="K247:P247"/>
    <mergeCell ref="K251:N251"/>
    <mergeCell ref="B252:P252"/>
    <mergeCell ref="A255:F255"/>
    <mergeCell ref="K255:P255"/>
    <mergeCell ref="K253:N253"/>
    <mergeCell ref="K254:N254"/>
    <mergeCell ref="K256:N256"/>
    <mergeCell ref="B257:P257"/>
    <mergeCell ref="K258:N260"/>
    <mergeCell ref="A261:F261"/>
    <mergeCell ref="K261:P261"/>
    <mergeCell ref="B284:P284"/>
    <mergeCell ref="K267:N267"/>
    <mergeCell ref="K268:N268"/>
    <mergeCell ref="B262:P262"/>
    <mergeCell ref="K263:N263"/>
    <mergeCell ref="K264:N264"/>
    <mergeCell ref="A283:F283"/>
    <mergeCell ref="K283:P283"/>
    <mergeCell ref="K240:N241"/>
    <mergeCell ref="A242:F242"/>
    <mergeCell ref="K242:P242"/>
    <mergeCell ref="B243:P243"/>
    <mergeCell ref="B234:P234"/>
    <mergeCell ref="K235:N236"/>
    <mergeCell ref="A237:F237"/>
    <mergeCell ref="K237:P237"/>
    <mergeCell ref="K238:N238"/>
    <mergeCell ref="B239:P239"/>
    <mergeCell ref="K232:N232"/>
    <mergeCell ref="K233:N233"/>
    <mergeCell ref="K231:N231"/>
    <mergeCell ref="A225:F225"/>
    <mergeCell ref="K225:P225"/>
    <mergeCell ref="B226:P226"/>
    <mergeCell ref="K227:N228"/>
    <mergeCell ref="A229:F229"/>
    <mergeCell ref="K229:P229"/>
    <mergeCell ref="B215:N215"/>
    <mergeCell ref="A220:F220"/>
    <mergeCell ref="K220:P220"/>
    <mergeCell ref="B221:P221"/>
    <mergeCell ref="K222:N224"/>
    <mergeCell ref="K216:N216"/>
    <mergeCell ref="K217:N217"/>
    <mergeCell ref="K218:N218"/>
    <mergeCell ref="K219:N219"/>
    <mergeCell ref="A200:F200"/>
    <mergeCell ref="K200:P200"/>
    <mergeCell ref="K202:N207"/>
    <mergeCell ref="K208:N209"/>
    <mergeCell ref="A210:F210"/>
    <mergeCell ref="K210:P210"/>
    <mergeCell ref="B201:P201"/>
    <mergeCell ref="K213:N213"/>
    <mergeCell ref="K214:N214"/>
    <mergeCell ref="K211:N211"/>
    <mergeCell ref="K212:N212"/>
    <mergeCell ref="K199:N199"/>
    <mergeCell ref="B176:P176"/>
    <mergeCell ref="K177:N186"/>
    <mergeCell ref="A187:F187"/>
    <mergeCell ref="K187:P187"/>
    <mergeCell ref="K188:N188"/>
    <mergeCell ref="B167:P167"/>
    <mergeCell ref="K168:N173"/>
    <mergeCell ref="A174:F174"/>
    <mergeCell ref="K174:P174"/>
    <mergeCell ref="K175:N175"/>
    <mergeCell ref="B189:P189"/>
    <mergeCell ref="K190:N194"/>
    <mergeCell ref="A195:F195"/>
    <mergeCell ref="K195:P195"/>
    <mergeCell ref="B196:N196"/>
    <mergeCell ref="B157:P157"/>
    <mergeCell ref="B158:P158"/>
    <mergeCell ref="B159:P159"/>
    <mergeCell ref="B160:P160"/>
    <mergeCell ref="B161:P161"/>
    <mergeCell ref="K198:N198"/>
    <mergeCell ref="B162:P162"/>
    <mergeCell ref="B163:P163"/>
    <mergeCell ref="K165:N165"/>
    <mergeCell ref="K166:N166"/>
    <mergeCell ref="B154:P154"/>
    <mergeCell ref="B155:P155"/>
    <mergeCell ref="K147:L147"/>
    <mergeCell ref="K148:L148"/>
    <mergeCell ref="B146:N146"/>
    <mergeCell ref="K149:N149"/>
    <mergeCell ref="K150:L150"/>
    <mergeCell ref="K152:L152"/>
    <mergeCell ref="B156:P156"/>
    <mergeCell ref="K145:L145"/>
    <mergeCell ref="K151:L151"/>
    <mergeCell ref="K142:L142"/>
    <mergeCell ref="K143:L143"/>
    <mergeCell ref="A138:F138"/>
    <mergeCell ref="B141:P141"/>
    <mergeCell ref="A144:F144"/>
    <mergeCell ref="B135:N135"/>
    <mergeCell ref="K136:L136"/>
    <mergeCell ref="K137:L137"/>
    <mergeCell ref="K140:L140"/>
    <mergeCell ref="A149:F149"/>
    <mergeCell ref="K144:P144"/>
    <mergeCell ref="K134:L134"/>
    <mergeCell ref="A126:F126"/>
    <mergeCell ref="B129:P129"/>
    <mergeCell ref="A133:F133"/>
    <mergeCell ref="K133:P133"/>
    <mergeCell ref="L118:M118"/>
    <mergeCell ref="L121:M121"/>
    <mergeCell ref="L122:M122"/>
    <mergeCell ref="K126:O126"/>
    <mergeCell ref="K386:N386"/>
    <mergeCell ref="A3:P3"/>
    <mergeCell ref="A5:P5"/>
    <mergeCell ref="A6:M6"/>
    <mergeCell ref="A7:P7"/>
    <mergeCell ref="B9:R9"/>
    <mergeCell ref="B10:P10"/>
    <mergeCell ref="A50:F50"/>
    <mergeCell ref="B51:P51"/>
    <mergeCell ref="A62:F62"/>
    <mergeCell ref="A64:P64"/>
    <mergeCell ref="B18:P18"/>
    <mergeCell ref="A43:F43"/>
    <mergeCell ref="B65:P65"/>
    <mergeCell ref="A71:F71"/>
    <mergeCell ref="B72:P72"/>
    <mergeCell ref="A85:F85"/>
    <mergeCell ref="B86:P86"/>
    <mergeCell ref="A107:F107"/>
    <mergeCell ref="A116:F116"/>
    <mergeCell ref="M116:N116"/>
    <mergeCell ref="B119:O119"/>
    <mergeCell ref="B120:O120"/>
    <mergeCell ref="B123:O123"/>
    <mergeCell ref="K439:N439"/>
    <mergeCell ref="K440:N440"/>
    <mergeCell ref="K441:N441"/>
    <mergeCell ref="K442:N442"/>
    <mergeCell ref="K443:N443"/>
    <mergeCell ref="K444:N444"/>
    <mergeCell ref="B428:P428"/>
    <mergeCell ref="B430:P430"/>
    <mergeCell ref="K432:P432"/>
    <mergeCell ref="K434:N434"/>
    <mergeCell ref="K435:N435"/>
    <mergeCell ref="K431:N431"/>
    <mergeCell ref="A432:F432"/>
    <mergeCell ref="K451:N451"/>
    <mergeCell ref="K452:N452"/>
    <mergeCell ref="K453:N453"/>
    <mergeCell ref="K454:N454"/>
    <mergeCell ref="K455:N455"/>
    <mergeCell ref="K456:N456"/>
    <mergeCell ref="K445:N445"/>
    <mergeCell ref="K446:N446"/>
    <mergeCell ref="K447:N447"/>
    <mergeCell ref="K448:N448"/>
    <mergeCell ref="K449:N449"/>
    <mergeCell ref="K450:N450"/>
    <mergeCell ref="K463:N463"/>
    <mergeCell ref="K464:N464"/>
    <mergeCell ref="K465:N465"/>
    <mergeCell ref="K466:N466"/>
    <mergeCell ref="K467:N467"/>
    <mergeCell ref="K468:N468"/>
    <mergeCell ref="K457:N457"/>
    <mergeCell ref="K458:N458"/>
    <mergeCell ref="K459:N459"/>
    <mergeCell ref="K460:N460"/>
    <mergeCell ref="K461:N461"/>
    <mergeCell ref="K462:N462"/>
    <mergeCell ref="K479:N479"/>
    <mergeCell ref="K480:N480"/>
    <mergeCell ref="K481:N481"/>
    <mergeCell ref="K482:N482"/>
    <mergeCell ref="K483:N483"/>
    <mergeCell ref="A484:F484"/>
    <mergeCell ref="K484:P484"/>
    <mergeCell ref="K469:N469"/>
    <mergeCell ref="K470:N470"/>
    <mergeCell ref="A475:F475"/>
    <mergeCell ref="K475:P475"/>
    <mergeCell ref="K477:N477"/>
    <mergeCell ref="K478:N478"/>
    <mergeCell ref="K516:N516"/>
    <mergeCell ref="K486:N486"/>
    <mergeCell ref="K487:N487"/>
    <mergeCell ref="K488:N488"/>
    <mergeCell ref="A489:F489"/>
    <mergeCell ref="K489:P489"/>
    <mergeCell ref="B491:P491"/>
    <mergeCell ref="K493:N493"/>
    <mergeCell ref="K494:N494"/>
    <mergeCell ref="A498:F498"/>
    <mergeCell ref="K498:P498"/>
    <mergeCell ref="A539:P539"/>
    <mergeCell ref="K502:P502"/>
    <mergeCell ref="B499:N499"/>
    <mergeCell ref="K500:N500"/>
    <mergeCell ref="K501:N501"/>
    <mergeCell ref="B511:P511"/>
    <mergeCell ref="K512:N512"/>
    <mergeCell ref="A533:F533"/>
    <mergeCell ref="K533:P533"/>
    <mergeCell ref="A538:P538"/>
    <mergeCell ref="A523:F523"/>
    <mergeCell ref="K523:P523"/>
    <mergeCell ref="B524:P524"/>
    <mergeCell ref="A529:F529"/>
    <mergeCell ref="K529:P529"/>
    <mergeCell ref="B530:P530"/>
    <mergeCell ref="K531:N531"/>
    <mergeCell ref="K532:N532"/>
    <mergeCell ref="B534:P534"/>
    <mergeCell ref="A537:F537"/>
    <mergeCell ref="K537:P537"/>
    <mergeCell ref="K535:N535"/>
    <mergeCell ref="K536:N536"/>
    <mergeCell ref="K513:N513"/>
  </mergeCells>
  <pageMargins left="0.31496062992125984" right="0.31496062992125984" top="0.74803149606299213" bottom="0.31496062992125984" header="0" footer="0"/>
  <pageSetup paperSize="9" scale="64" fitToHeight="0" pageOrder="overThenDown" orientation="landscape" r:id="rId1"/>
  <headerFooter alignWithMargins="0">
    <oddFooter>&amp;R&amp;"Calibri2,Regular"&amp;P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1-129 pirkimo dalys</vt:lpstr>
      <vt:lpstr>Lapas1</vt:lpstr>
      <vt:lpstr>'1-129 pirkimo dalys'!_Hlk60235319</vt:lpstr>
      <vt:lpstr>'1-129 pirkimo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Juristas</cp:lastModifiedBy>
  <cp:revision>0</cp:revision>
  <cp:lastPrinted>2020-12-31T10:51:38Z</cp:lastPrinted>
  <dcterms:created xsi:type="dcterms:W3CDTF">2016-09-09T09:35:31Z</dcterms:created>
  <dcterms:modified xsi:type="dcterms:W3CDTF">2020-12-31T10:53:30Z</dcterms:modified>
</cp:coreProperties>
</file>