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istas\Desktop\chirurginiai sutartys\SUTARTIMS-PASIULYMAI\Osteca\"/>
    </mc:Choice>
  </mc:AlternateContent>
  <xr:revisionPtr revIDLastSave="0" documentId="13_ncr:1_{72C47002-69B5-4422-9FED-CA7655BD265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-129 pirkimo dalys" sheetId="1" r:id="rId1"/>
    <sheet name="Lapas1" sheetId="2" r:id="rId2"/>
  </sheets>
  <definedNames>
    <definedName name="_Hlk60235319" localSheetId="0">'1-129 pirkimo dalys'!$A$80</definedName>
    <definedName name="_xlnm.Print_Area" localSheetId="0">'1-129 pirkimo dalys'!$A$1:$P$88</definedName>
  </definedNames>
  <calcPr calcId="181029"/>
</workbook>
</file>

<file path=xl/calcChain.xml><?xml version="1.0" encoding="utf-8"?>
<calcChain xmlns="http://schemas.openxmlformats.org/spreadsheetml/2006/main">
  <c r="G24" i="1" l="1"/>
  <c r="H24" i="1" s="1"/>
  <c r="G23" i="1"/>
  <c r="H23" i="1" s="1"/>
  <c r="G22" i="1"/>
  <c r="H22" i="1" s="1"/>
  <c r="H21" i="1"/>
  <c r="G21" i="1"/>
  <c r="G19" i="1"/>
  <c r="H19" i="1" s="1"/>
  <c r="G18" i="1"/>
  <c r="H18" i="1" s="1"/>
  <c r="G71" i="1" l="1"/>
  <c r="H71" i="1" s="1"/>
  <c r="G72" i="1"/>
  <c r="H72" i="1" s="1"/>
  <c r="G73" i="1"/>
  <c r="H73" i="1" s="1"/>
  <c r="G74" i="1"/>
  <c r="H74" i="1" s="1"/>
  <c r="G75" i="1"/>
  <c r="H75" i="1" s="1"/>
  <c r="G76" i="1"/>
  <c r="H76" i="1" s="1"/>
  <c r="G70" i="1"/>
  <c r="H70" i="1" s="1"/>
  <c r="G65" i="1"/>
  <c r="H65" i="1" s="1"/>
  <c r="G66" i="1"/>
  <c r="H66" i="1" s="1"/>
  <c r="G67" i="1"/>
  <c r="H67" i="1" s="1"/>
  <c r="G49" i="1"/>
  <c r="H49" i="1" s="1"/>
  <c r="G50" i="1"/>
  <c r="H50" i="1" s="1"/>
  <c r="G51" i="1"/>
  <c r="H51" i="1" s="1"/>
  <c r="G52" i="1"/>
  <c r="H52" i="1" s="1"/>
  <c r="G53" i="1"/>
  <c r="H53" i="1" s="1"/>
  <c r="G54" i="1"/>
  <c r="H54" i="1" s="1"/>
  <c r="G55" i="1"/>
  <c r="H55" i="1" s="1"/>
  <c r="G56" i="1"/>
  <c r="H56" i="1" s="1"/>
  <c r="G57" i="1"/>
  <c r="H57" i="1" s="1"/>
  <c r="G58" i="1"/>
  <c r="H58" i="1" s="1"/>
  <c r="G59" i="1"/>
  <c r="H59" i="1" s="1"/>
  <c r="G60" i="1"/>
  <c r="H60" i="1" s="1"/>
  <c r="G61" i="1"/>
  <c r="H61" i="1" s="1"/>
  <c r="G62" i="1"/>
  <c r="H62" i="1" s="1"/>
  <c r="G63" i="1"/>
  <c r="H63" i="1" s="1"/>
  <c r="G64" i="1"/>
  <c r="H64" i="1" s="1"/>
  <c r="G48" i="1"/>
  <c r="H48" i="1" s="1"/>
  <c r="G41" i="1"/>
  <c r="H41" i="1" s="1"/>
  <c r="G42" i="1"/>
  <c r="H42" i="1" s="1"/>
  <c r="G43" i="1"/>
  <c r="H43" i="1" s="1"/>
  <c r="G44" i="1"/>
  <c r="H44" i="1" s="1"/>
  <c r="G45" i="1"/>
  <c r="H45" i="1" s="1"/>
  <c r="G46" i="1"/>
  <c r="H46" i="1" s="1"/>
  <c r="G47" i="1"/>
  <c r="H47" i="1" s="1"/>
  <c r="G40" i="1"/>
  <c r="H40" i="1" s="1"/>
  <c r="G39" i="1"/>
  <c r="H39" i="1" s="1"/>
  <c r="G35" i="1"/>
  <c r="H35" i="1" s="1"/>
  <c r="G36" i="1"/>
  <c r="H36" i="1" s="1"/>
  <c r="G37" i="1"/>
  <c r="H37" i="1" s="1"/>
  <c r="G38" i="1"/>
  <c r="H38" i="1" s="1"/>
  <c r="G31" i="1"/>
  <c r="H31" i="1" s="1"/>
  <c r="G32" i="1"/>
  <c r="H32" i="1" s="1"/>
  <c r="G33" i="1"/>
  <c r="H33" i="1" s="1"/>
  <c r="G34" i="1"/>
  <c r="H34" i="1" s="1"/>
  <c r="G29" i="1"/>
  <c r="H29" i="1" s="1"/>
  <c r="G30" i="1"/>
  <c r="H30" i="1" s="1"/>
  <c r="G28" i="1"/>
  <c r="H28" i="1" s="1"/>
  <c r="G27" i="1"/>
  <c r="H27" i="1" s="1"/>
  <c r="G77" i="1" l="1"/>
  <c r="H77" i="1"/>
  <c r="I71" i="1"/>
  <c r="J71" i="1" s="1"/>
  <c r="I72" i="1"/>
  <c r="J72" i="1" s="1"/>
  <c r="I73" i="1"/>
  <c r="J73" i="1" s="1"/>
  <c r="I74" i="1"/>
  <c r="J74" i="1" s="1"/>
  <c r="I75" i="1"/>
  <c r="J75" i="1" s="1"/>
  <c r="I76" i="1"/>
  <c r="J76" i="1" s="1"/>
  <c r="I70" i="1"/>
  <c r="G68" i="1"/>
  <c r="H68" i="1"/>
  <c r="I28" i="1"/>
  <c r="J28" i="1" s="1"/>
  <c r="I29" i="1"/>
  <c r="I30" i="1"/>
  <c r="J30" i="1" s="1"/>
  <c r="I31" i="1"/>
  <c r="J31" i="1" s="1"/>
  <c r="I32" i="1"/>
  <c r="J32" i="1" s="1"/>
  <c r="I33" i="1"/>
  <c r="J33" i="1" s="1"/>
  <c r="I34" i="1"/>
  <c r="J34" i="1" s="1"/>
  <c r="I35" i="1"/>
  <c r="J35" i="1" s="1"/>
  <c r="I36" i="1"/>
  <c r="J36" i="1" s="1"/>
  <c r="I37" i="1"/>
  <c r="J37" i="1" s="1"/>
  <c r="I38" i="1"/>
  <c r="J38" i="1" s="1"/>
  <c r="I39" i="1"/>
  <c r="J39" i="1" s="1"/>
  <c r="I40" i="1"/>
  <c r="J40" i="1" s="1"/>
  <c r="I41" i="1"/>
  <c r="J41" i="1" s="1"/>
  <c r="I42" i="1"/>
  <c r="J42" i="1" s="1"/>
  <c r="I43" i="1"/>
  <c r="J43" i="1" s="1"/>
  <c r="I44" i="1"/>
  <c r="J44" i="1" s="1"/>
  <c r="I45" i="1"/>
  <c r="J45" i="1" s="1"/>
  <c r="I46" i="1"/>
  <c r="J46" i="1" s="1"/>
  <c r="I47" i="1"/>
  <c r="J47" i="1" s="1"/>
  <c r="I48" i="1"/>
  <c r="J48" i="1" s="1"/>
  <c r="I49" i="1"/>
  <c r="J49" i="1" s="1"/>
  <c r="I50" i="1"/>
  <c r="J50" i="1" s="1"/>
  <c r="I51" i="1"/>
  <c r="J51" i="1" s="1"/>
  <c r="I52" i="1"/>
  <c r="J52" i="1" s="1"/>
  <c r="I53" i="1"/>
  <c r="J53" i="1" s="1"/>
  <c r="I54" i="1"/>
  <c r="J54" i="1" s="1"/>
  <c r="I55" i="1"/>
  <c r="J55" i="1" s="1"/>
  <c r="I56" i="1"/>
  <c r="J56" i="1" s="1"/>
  <c r="I57" i="1"/>
  <c r="J57" i="1" s="1"/>
  <c r="I58" i="1"/>
  <c r="J58" i="1" s="1"/>
  <c r="I59" i="1"/>
  <c r="J59" i="1" s="1"/>
  <c r="I60" i="1"/>
  <c r="J60" i="1" s="1"/>
  <c r="I61" i="1"/>
  <c r="J61" i="1" s="1"/>
  <c r="I62" i="1"/>
  <c r="J62" i="1" s="1"/>
  <c r="I63" i="1"/>
  <c r="J63" i="1" s="1"/>
  <c r="I64" i="1"/>
  <c r="J64" i="1" s="1"/>
  <c r="I65" i="1"/>
  <c r="J65" i="1" s="1"/>
  <c r="I66" i="1"/>
  <c r="J66" i="1" s="1"/>
  <c r="I67" i="1"/>
  <c r="J67" i="1" s="1"/>
  <c r="I27" i="1"/>
  <c r="J27" i="1" s="1"/>
  <c r="G25" i="1"/>
  <c r="H25" i="1"/>
  <c r="I22" i="1"/>
  <c r="J22" i="1" s="1"/>
  <c r="I23" i="1"/>
  <c r="J23" i="1" s="1"/>
  <c r="I24" i="1"/>
  <c r="I21" i="1"/>
  <c r="J21" i="1" s="1"/>
  <c r="I19" i="1"/>
  <c r="J19" i="1" s="1"/>
  <c r="I18" i="1"/>
  <c r="J18" i="1" s="1"/>
  <c r="G17" i="1"/>
  <c r="H17" i="1"/>
  <c r="I15" i="1"/>
  <c r="J15" i="1" s="1"/>
  <c r="I16" i="1"/>
  <c r="J16" i="1" s="1"/>
  <c r="I14" i="1"/>
  <c r="G12" i="1"/>
  <c r="H12" i="1"/>
  <c r="I11" i="1"/>
  <c r="J11" i="1" s="1"/>
  <c r="I10" i="1"/>
  <c r="J10" i="1" s="1"/>
  <c r="I25" i="1" l="1"/>
  <c r="I68" i="1"/>
  <c r="I77" i="1"/>
  <c r="J29" i="1"/>
  <c r="J68" i="1" s="1"/>
  <c r="J24" i="1"/>
  <c r="J25" i="1" s="1"/>
  <c r="J70" i="1"/>
  <c r="J77" i="1" s="1"/>
  <c r="J12" i="1"/>
  <c r="I17" i="1"/>
  <c r="I12" i="1"/>
  <c r="J14" i="1"/>
  <c r="J17" i="1" s="1"/>
</calcChain>
</file>

<file path=xl/sharedStrings.xml><?xml version="1.0" encoding="utf-8"?>
<sst xmlns="http://schemas.openxmlformats.org/spreadsheetml/2006/main" count="370" uniqueCount="207">
  <si>
    <t>BESIREZORBUOJANTI SIUVIMO MEDŽIAGA</t>
  </si>
  <si>
    <t>Mato vienetas</t>
  </si>
  <si>
    <t>Bendra orientacinė suma EUR (be PVM)</t>
  </si>
  <si>
    <t>Bendra orientacinė suma EUR (su PVM)</t>
  </si>
  <si>
    <t>Prekės katalogo Nr.</t>
  </si>
  <si>
    <t>vnt.</t>
  </si>
  <si>
    <t>Pavadinimas</t>
  </si>
  <si>
    <t>Orientacinis kiekis</t>
  </si>
  <si>
    <t>Vieneto kaina EUR (be PVM)</t>
  </si>
  <si>
    <t>PVM tarifas, %</t>
  </si>
  <si>
    <t>Pirkimo dalies Nr.</t>
  </si>
  <si>
    <t>47.</t>
  </si>
  <si>
    <t>48.</t>
  </si>
  <si>
    <t>Sterili besirezorbuojanti hemostatinė medžiaga kraujavimo stabdymui</t>
  </si>
  <si>
    <t>Operacinio pjūvio plėvelė:</t>
  </si>
  <si>
    <t>Peties sąnario raumenų prisiuvimo inkariniai siūlai PASTA pažeidimams</t>
  </si>
  <si>
    <t>80.</t>
  </si>
  <si>
    <t>Menisko susiuvimo inkarinė sistema</t>
  </si>
  <si>
    <t>105.</t>
  </si>
  <si>
    <t>Elektrokaustikos priedai tinkantys Vulcan generatoriui:</t>
  </si>
  <si>
    <t>Bipolinis abliacinis elektrodas</t>
  </si>
  <si>
    <t>1. Lenktas 90 laipsnių;                                                               2. Be siurbimo;                                                                           3. Paženklintas CE ženklu.</t>
  </si>
  <si>
    <t>1. Lenktas 90 laipsnių;                                                               2. Su siurbimu;                                                                            3. Paženklintas CE ženklu.</t>
  </si>
  <si>
    <t>Vienkartinis neutralus elektrodas, padalintas ovalo formos</t>
  </si>
  <si>
    <t>Kabelis vienkartiniams neutraliems elektrodams</t>
  </si>
  <si>
    <t>1. Ilgis ne mažiau 5 m.                                                               2. Tinka elektrochirurginei sistemai ES300(EMED).</t>
  </si>
  <si>
    <t>113.</t>
  </si>
  <si>
    <t>Priemonės traumatologinėms operacijoms:</t>
  </si>
  <si>
    <t>Kiršnerio viela</t>
  </si>
  <si>
    <t>Grąžtai traumatologinėms operacijoms:</t>
  </si>
  <si>
    <t>116.</t>
  </si>
  <si>
    <t>117.</t>
  </si>
  <si>
    <t>Techniniai reikalavimai</t>
  </si>
  <si>
    <t>CHIRURGINIŲ SIUVIMO REIKMENŲ, TVARSLIAVOS IR KITŲ MEDICININIŲ  PRIEMONIŲ TECHNINĖ SPECIFIKACIJA</t>
  </si>
  <si>
    <t>10 proc. techninėje specifika-cijoje nenuro-dytų, tačiau su pirkimo objektu susijusių prekių, suma*, Eur</t>
  </si>
  <si>
    <t>Maksimali pasiūlymo kaina*, Eur</t>
  </si>
  <si>
    <t>Kompani-jos gaminto-jos pavadini-mas</t>
  </si>
  <si>
    <t>1. Dydis: 80 x 30 mm;
2. Želatininiai su hemostatiniu efektu;
3. Analiniai.
4. Paženklinta CE ženklu.</t>
  </si>
  <si>
    <t>Sterili besirezorbuojanti hemostatinė medžiaga kraujavimo stabdymui:</t>
  </si>
  <si>
    <t>1. Išoriniai matmenys 38 x 25 cm;
2. Limpantis paviršius 28 x 25 cm;
3. Sterili.
4. Skaidri, lipni, poliuretaninė.
5. Paženklinta CE ženklu.
6. Galimas nukrypimas nuo duotų matmenų iki 5 cm.</t>
  </si>
  <si>
    <t>1. Išoriniai matmenys 38 x 41 cm;
2.  Limpantis paviršius 28 x 41 cm;
3. Sterili.
4. Skaidri, lipni, poliuretaninė.
5. Paženklinta CE ženklu.
6. Galimas nukrypimas nuo duotų matmenų iki 5 cm.</t>
  </si>
  <si>
    <t>1. Išoriniai matmenys 44 x 35 cm;
2. Limpantis paviršius 34 x 35 cm;
3. Sterili;
4. Skaidri, poliuretaninė;
5. Antimikrobinė;
6. Klijų sudėtyje yra jodo preparatų;
7. Galimas nukrypimas nuo duotų matmenų iki 5 cm;
8. Paženklinta CE ženklu.</t>
  </si>
  <si>
    <t>Operacinio pjūvio plėvelė</t>
  </si>
  <si>
    <t>1. Vienoje sterilioje pakuotėje su vienu arba dviem 2#, skirtingų spalvų, pintais UHMW (ultra high molecular weight) polietileno siūlais, kurie pasibaigia adatomis;
2. Cheminė sudėtis – medicininis titano lydinys implantacijai.
3. Įsriegiamas;
4. Vienkartinio naudojimo įvedimo instrumentas;
5. Išmatavimai: išorinis diametras 2,8 mm, 3,5 mm, 5,0 mm ir 6,5 mm ± 0,05 mm (turi būti pasirinkimas visų dydžių);
6. Dvigubas sriegis – du skirtingo diametro sriegiai;
7. Sraigto proksimalinė dalis – heksagonalinė arba cilindro formos.</t>
  </si>
  <si>
    <t>1. Sterilioje pakuotėje, susideda iš dviejų "T" inkarų su #2 storio UHMW (ultra high molecular weight) pinto polietileno pluošto siūlo ir vienkartinio cilindro formos įvedimo instrumento;
2. "T" inkarų cheminė sudėtis - polimeras "peek optima" arba PLLA (turi būti pasirinkimas);
3. Dviguba "U" formos fiksacija;
4. Turi iš anksto paruoštą slystantį mazgą;
5. Nepalieka implanto sąnarinėje dalyje;
6. Pravedimo adata tiesi, lenkta arba reversinė (turi būti pasirinkimas visų rūšių).</t>
  </si>
  <si>
    <t>1. Dydis 162 x130mm. Leridžiams nukrypimas ± 2 mm;
2. Bendras plotas 150 kv. cm (± 2 kv. cm.);
3. Tinka elektrochirurginei sistemai ES300(EMED).</t>
  </si>
  <si>
    <t>1. Diametras: 2,0 mm; Ilgis: 10 mm;
2. Pagaminti iš tvirto ir atsparaus metalo, tinkančio implantavimui.</t>
  </si>
  <si>
    <t>1. Diametras: 2,0 mm; Ilgis: 12 mm;
2. Pagaminti iš tvirto ir atsparaus metalo, tinkančio implantavimui.</t>
  </si>
  <si>
    <t>1. Diametras: 2,0 mm; Ilgis: 14 mm;
2. Pagaminti iš tvirto ir atsparaus metalo, tinkančio implantavimui.</t>
  </si>
  <si>
    <t>1. Diametras: 2,0 mm; Ilgis: 16 mm;
2. Pagaminti iš tvirto ir atsparaus metalo, tinkančio implantavimui.</t>
  </si>
  <si>
    <t>1. Diametras: 2,0 mm; Ilgis: 18 mm;
2. Pagaminti iš tvirto ir atsparaus metalo, tinkančio implantavimui.</t>
  </si>
  <si>
    <t>1. Diametras: 2,0 mm; Ilgis: 20 mm;
2. Pagaminti iš tvirto ir atsparaus metalo, tinkančio implantavimui.</t>
  </si>
  <si>
    <t>1. Diametras: 2,0 mm; Ilgis: 22 mm;
2. Pagaminti iš tvirto ir atsparaus metalo, tinkančio implantavimui.</t>
  </si>
  <si>
    <t>1. Diametras: 2,7 mm; Ilgis: 14 mm;
2. Pagaminti iš tvirto ir atsparaus metalo, tinkančio implantavimui.</t>
  </si>
  <si>
    <t>1. Diametras: 2,7 mm; Ilgis: 16 mm;
2. Pagaminti iš tvirto ir atsparaus metalo, tinkančio implantavimui.</t>
  </si>
  <si>
    <t>1. Diametras: 2,7 mm; Ilgis: 18 mm;
2. Pagaminti iš tvirto ir atsparaus metalo, tinkančio implantavimui.</t>
  </si>
  <si>
    <t>1. Diametras: 2,7 mm; Ilgis: 20 mm;
2. Pagaminti iš tvirto ir atsparaus metalo, tinkančio implantavimui.</t>
  </si>
  <si>
    <t>1. Diametras: 2,7 mm; Ilgis: 22 mm;
2. Pagaminti iš tvirto ir atsparaus metalo, tinkančio implantavimui.</t>
  </si>
  <si>
    <t>1. Diametras: 3,5 mm; Ilgis: 48 mm;
2. Pagaminti iš tvirto ir atsparaus metalo, tinkančio implantavimui.</t>
  </si>
  <si>
    <t>1. Diametras: 4,0 mm; Ilgis: 30 mm;
2. Pagaminti iš tvirto ir atsparaus metalo, tinkančio implantavimui.</t>
  </si>
  <si>
    <t>1. Diametras: 4,0 mm; Ilgis: 34 mm;
2. Pagaminti iš tvirto ir atsparaus metalo, tinkančio implantavimui.</t>
  </si>
  <si>
    <t>1. Diametras: 4,0 mm; Ilgis: 36 mm;
2. Pagaminti iš tvirto ir atsparaus metalo, tinkančio implantavimui.</t>
  </si>
  <si>
    <t>1. Diametras: 4,0 mm; Ilgis: 38 mm;
2. Pagaminti iš tvirto ir atsparaus metalo, tinkančio implantavimui.</t>
  </si>
  <si>
    <t>1. Diametras: 4,0 mm; Ilgis: 40 mm;
2. Pagaminti iš tvirto ir atsparaus metalo, tinkančio implantavimui.</t>
  </si>
  <si>
    <t>1. Diametras: 4,0 mm; Ilgis: 42 mm;
2. Pagaminti iš tvirto ir atsparaus metalo, tinkančio implantavimui.</t>
  </si>
  <si>
    <t>1. Diametras: 4,0 mm; Ilgis: 45 mm;
2. Pagaminti iš tvirto ir atsparaus metalo, tinkančio implantavimui.</t>
  </si>
  <si>
    <t>1. Diametras: 4,0 mm; Ilgis: 50 mm;
2. Pagaminti iš tvirto ir atsparaus metalo, tinkančio implantavimui.</t>
  </si>
  <si>
    <t>1. Diametras: 6,5 mm; Ilgis: 50 mm;
2. Pagaminti iš tvirto ir atsparaus metalo, tinkančio implantavimui.</t>
  </si>
  <si>
    <t>1. Diametras: 6,5 mm; Ilgis: 60 mm;
2. Pagaminti iš tvirto ir atsparaus metalo, tinkančio implantavimui.</t>
  </si>
  <si>
    <t>1. Diametras: 6,5 mm; Ilgis: 70 mm;
2. Pagaminti iš tvirto ir atsparaus metalo, tinkančio implantavimui.</t>
  </si>
  <si>
    <t>1. Diametras: 6,5 mm; Ilgis: 75 mm;
2. Pagaminti iš tvirto ir atsparaus metalo, tinkančio implantavimui.</t>
  </si>
  <si>
    <t>1. Diametras: 6,5 mm; Ilgis: 80 mm;
2. Pagaminti iš tvirto ir atsparaus metalo, tinkančio implantavimui.</t>
  </si>
  <si>
    <t>1. Diametras: 6,5 mm; Ilgis: 85 mm;
2. Pagaminti iš tvirto ir atsparaus metalo, tinkančio implantavimui.</t>
  </si>
  <si>
    <t>1. Diametras: 6,5 mm; Ilgis: 90 mm;
2. Pagaminti iš tvirto ir atsparaus metalo, tinkančio implantavimui.</t>
  </si>
  <si>
    <t>1. Diametras: 6,5 mm; Ilgis: 95 mm;
2. Pagaminti iš tvirto ir atsparaus metalo, tinkančio implantavimui.</t>
  </si>
  <si>
    <t>Sraigtai smulkiems kaulų fragmentam</t>
  </si>
  <si>
    <t>Sraigtai smulkiems kaulų fragmentams</t>
  </si>
  <si>
    <t>Spongiozinis nepilno sriegio sraigtas</t>
  </si>
  <si>
    <t>Spongiozinis pilno sriegio sraigtas</t>
  </si>
  <si>
    <t>1. 1,5 mm diametro, 300 mm ilgio;
2. Pagaminta iš nerūdijančio plieno.</t>
  </si>
  <si>
    <t>1. 2,0 mm diametro, 300 mm ilgio;
2. Pagaminta iš nerūdijančio plieno.</t>
  </si>
  <si>
    <t>1. 0,5 mm diametro, 5 m ilgio, minkšta;
2. Pagaminta iš nerūdijančio plieno.</t>
  </si>
  <si>
    <t>Diametras: 1 mm, ilgis: 100 mm</t>
  </si>
  <si>
    <t>Diametras: 1,5 mm, ilgis: 100 mm</t>
  </si>
  <si>
    <t>Diametras: 2,5 mm, ilgis: 150 mm</t>
  </si>
  <si>
    <t>Diametras: 2,7 mm, ilgis: 150 mm</t>
  </si>
  <si>
    <t>Diametras: 3,2 mm, ilgis: 150 mm</t>
  </si>
  <si>
    <t>Diametras: 3,5 mm, ilgis: 150 mm</t>
  </si>
  <si>
    <t>Diametras: 4,5 mm, ilgis: 150 mm</t>
  </si>
  <si>
    <t>Grąžtai traumatologinėms operacijoms</t>
  </si>
  <si>
    <t>47.1.</t>
  </si>
  <si>
    <t>47.2.</t>
  </si>
  <si>
    <t>47 pirkimo dalis iš viso:</t>
  </si>
  <si>
    <t>48.1.</t>
  </si>
  <si>
    <t>48.2.</t>
  </si>
  <si>
    <t>48.3.</t>
  </si>
  <si>
    <t>48 pirkimo dalis iš viso:</t>
  </si>
  <si>
    <t>113.1.</t>
  </si>
  <si>
    <t>113.2.</t>
  </si>
  <si>
    <t>113.3.</t>
  </si>
  <si>
    <t>113.4.</t>
  </si>
  <si>
    <t>113 pirkimo dalis iš viso:</t>
  </si>
  <si>
    <t>116.1.</t>
  </si>
  <si>
    <t>116.2.</t>
  </si>
  <si>
    <t>116.3.</t>
  </si>
  <si>
    <t>116.4.</t>
  </si>
  <si>
    <t>116.5.</t>
  </si>
  <si>
    <t>116.6.</t>
  </si>
  <si>
    <t>116.7.</t>
  </si>
  <si>
    <t>116.8.</t>
  </si>
  <si>
    <t>116.9.</t>
  </si>
  <si>
    <t>116.10.</t>
  </si>
  <si>
    <t>116.11.</t>
  </si>
  <si>
    <t>116.12.</t>
  </si>
  <si>
    <t>116.13.</t>
  </si>
  <si>
    <t>116.14.</t>
  </si>
  <si>
    <t>116.15.</t>
  </si>
  <si>
    <t>116.16.</t>
  </si>
  <si>
    <t>116.17.</t>
  </si>
  <si>
    <t>116.18.</t>
  </si>
  <si>
    <t>116.19.</t>
  </si>
  <si>
    <t>116.20.</t>
  </si>
  <si>
    <t>116.21.</t>
  </si>
  <si>
    <t>116.22.</t>
  </si>
  <si>
    <t>116.23.</t>
  </si>
  <si>
    <t>116.24.</t>
  </si>
  <si>
    <t>116.25.</t>
  </si>
  <si>
    <t>116.26.</t>
  </si>
  <si>
    <t>116.27.</t>
  </si>
  <si>
    <t>116.28.</t>
  </si>
  <si>
    <t>116.29.</t>
  </si>
  <si>
    <t>116.30.</t>
  </si>
  <si>
    <t>116.31.</t>
  </si>
  <si>
    <t>116.32.</t>
  </si>
  <si>
    <t>116.33.</t>
  </si>
  <si>
    <t>116.34.</t>
  </si>
  <si>
    <t>116.35.</t>
  </si>
  <si>
    <t>116.36.</t>
  </si>
  <si>
    <t>116.37.</t>
  </si>
  <si>
    <t>116.38.</t>
  </si>
  <si>
    <t>116.39.</t>
  </si>
  <si>
    <t>116.40.</t>
  </si>
  <si>
    <t>116.41.</t>
  </si>
  <si>
    <t>116 pirkimo dalis iš viso:</t>
  </si>
  <si>
    <t>117.1.</t>
  </si>
  <si>
    <t>117.2.</t>
  </si>
  <si>
    <t>117.3.</t>
  </si>
  <si>
    <t>117.4.</t>
  </si>
  <si>
    <t>117.5.</t>
  </si>
  <si>
    <t>117.6.</t>
  </si>
  <si>
    <t>117.7.</t>
  </si>
  <si>
    <t>117 pirkimo dalis iš viso:</t>
  </si>
  <si>
    <t>1. 1,1 mm diametro, 300 mm ilgio;
2. Pagaminta iš nerūdijančio plieno.</t>
  </si>
  <si>
    <t>1-129 pirkimo dalys VšĮ Vilniaus miesto klinikinė ligoninė, Antakalnio g. 57, 10207 Vilnius</t>
  </si>
  <si>
    <t>1. Dydis: 80 mm ± 10 mm x 50 mm x 10 mm;
2. Kvadratiniai.
3. Standartiniai.
4. Želatininiai su hemostatiniu efektu.
5. Paženklinta CE ženklu.</t>
  </si>
  <si>
    <t>MEDGAL (Lenkija)</t>
  </si>
  <si>
    <t>4-01-45-10</t>
  </si>
  <si>
    <t>4-01-45-12</t>
  </si>
  <si>
    <t>4-01-45-14</t>
  </si>
  <si>
    <t>4-01-45-16</t>
  </si>
  <si>
    <t>4-01-45-18</t>
  </si>
  <si>
    <t>4-01-45-20</t>
  </si>
  <si>
    <t>4-01-45-22</t>
  </si>
  <si>
    <t>4-01-48-14</t>
  </si>
  <si>
    <t>4-01-48-16</t>
  </si>
  <si>
    <t>4-01-48-18</t>
  </si>
  <si>
    <t>4-01-48-20</t>
  </si>
  <si>
    <t>4-01-48-22</t>
  </si>
  <si>
    <t>AUXEIN (Indija)</t>
  </si>
  <si>
    <t>4-01-30-30</t>
  </si>
  <si>
    <t>4-01-30-34</t>
  </si>
  <si>
    <t>4-01-30-36</t>
  </si>
  <si>
    <t>4-01-30-38</t>
  </si>
  <si>
    <t>4-01-30-40</t>
  </si>
  <si>
    <t>4-01-30-42</t>
  </si>
  <si>
    <t>4-01-29-45</t>
  </si>
  <si>
    <t>4-01-30-50</t>
  </si>
  <si>
    <t>451-1.0-300; 451-1.1-300; 451-1.2-300</t>
  </si>
  <si>
    <t>451-1.5-300</t>
  </si>
  <si>
    <t>451-2.0-300</t>
  </si>
  <si>
    <t>4-06-90-05</t>
  </si>
  <si>
    <t>4-40-02-10</t>
  </si>
  <si>
    <t>4-40-02-15</t>
  </si>
  <si>
    <t>4-40-06-25</t>
  </si>
  <si>
    <t>4-40-06-27</t>
  </si>
  <si>
    <t>4-40-06-32</t>
  </si>
  <si>
    <t>4-40-06-35</t>
  </si>
  <si>
    <t>4-40-06-45</t>
  </si>
  <si>
    <t>Smith&amp;Nephew (JAV)</t>
  </si>
  <si>
    <t>TwinFix 72200755; 72200750; 72200752; 72200758.</t>
  </si>
  <si>
    <t>Ultra Fast-Fix 72201490; 72201493; 72201491; 72201494; 72201492; 72201495.</t>
  </si>
  <si>
    <t>EMED (Lenkija)</t>
  </si>
  <si>
    <t>812-200</t>
  </si>
  <si>
    <t>294-050</t>
  </si>
  <si>
    <t>Priedas Nr.1 prie Sutarties Nr. S1-__________</t>
  </si>
  <si>
    <t>2021 m. sausio ______d.</t>
  </si>
  <si>
    <t xml:space="preserve">Šalys susitarė, kad maksimali sutarties vertė yra 61533,79 Eur su PVM (58603,61 Eur be PVM), kurią sudaro:
Sutarties vertė pagal specifikaciją 55939,81 Eur su PVM.
Pirkėjui perkant Sutarties priede nenumatytas Prekes, pagal sutarties 8.6. punktą – 10 procentų nuo sutarties vertės pagal specifikaciją sudaro: 5593,98 Eur su PVM.
</t>
  </si>
  <si>
    <t xml:space="preserve">Šalių parašai ir rekvizitai.:   </t>
  </si>
  <si>
    <t>PIRKĖJAS</t>
  </si>
  <si>
    <t>PARDAVĖJAS</t>
  </si>
  <si>
    <t>VšĮ Vilniaus miesto klinikinė ligoninė</t>
  </si>
  <si>
    <t>UAB „Osteca“</t>
  </si>
  <si>
    <t>Direktorius</t>
  </si>
  <si>
    <t>____________________________________</t>
  </si>
  <si>
    <t>Dr. Narimantas Markevičius</t>
  </si>
  <si>
    <t xml:space="preserve">           A.V.</t>
  </si>
  <si>
    <t xml:space="preserve">   A.V.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</si>
</sst>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   &quot;;&quot;-&quot;#,##0.00&quot;    &quot;;&quot;-&quot;#&quot;    &quot;;@&quot; &quot;"/>
    <numFmt numFmtId="165" formatCode="#,##0.00&quot; &quot;[$Lt-427];[Red]&quot;-&quot;#,##0.00&quot; &quot;[$Lt-427]"/>
  </numFmts>
  <fonts count="15" x14ac:knownFonts="1">
    <font>
      <sz val="11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b/>
      <i/>
      <sz val="16"/>
      <color rgb="FF000000"/>
      <name val="Calibri"/>
      <family val="2"/>
      <charset val="186"/>
    </font>
    <font>
      <b/>
      <i/>
      <u/>
      <sz val="11"/>
      <color rgb="FF000000"/>
      <name val="Calibri"/>
      <family val="2"/>
      <charset val="186"/>
    </font>
    <font>
      <sz val="12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u/>
      <sz val="11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sz val="8"/>
      <name val="Calibri"/>
      <family val="2"/>
      <charset val="186"/>
    </font>
    <font>
      <b/>
      <sz val="10.5"/>
      <color rgb="FF000000"/>
      <name val="Times New Roman"/>
      <family val="1"/>
      <charset val="186"/>
    </font>
    <font>
      <sz val="10.5"/>
      <color rgb="FF000000"/>
      <name val="Times New Roman"/>
      <family val="1"/>
      <charset val="186"/>
    </font>
  </fonts>
  <fills count="9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9999"/>
      </patternFill>
    </fill>
    <fill>
      <patternFill patternType="solid">
        <fgColor theme="0"/>
        <bgColor rgb="FFFFFF9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66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4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5" fontId="3" fillId="0" borderId="0"/>
  </cellStyleXfs>
  <cellXfs count="110">
    <xf numFmtId="0" fontId="0" fillId="0" borderId="0" xfId="0"/>
    <xf numFmtId="0" fontId="0" fillId="0" borderId="0" xfId="0" applyFont="1" applyAlignment="1">
      <alignment horizontal="right"/>
    </xf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0" fontId="4" fillId="0" borderId="0" xfId="0" applyFont="1" applyBorder="1" applyAlignment="1">
      <alignment horizontal="right" vertical="top" wrapText="1"/>
    </xf>
    <xf numFmtId="0" fontId="4" fillId="0" borderId="0" xfId="0" applyFont="1" applyAlignment="1">
      <alignment horizontal="left" vertical="top" wrapText="1"/>
    </xf>
    <xf numFmtId="0" fontId="0" fillId="2" borderId="0" xfId="0" applyFont="1" applyFill="1" applyAlignment="1">
      <alignment vertical="top"/>
    </xf>
    <xf numFmtId="0" fontId="5" fillId="2" borderId="0" xfId="0" applyFont="1" applyFill="1" applyBorder="1" applyAlignment="1">
      <alignment vertical="top"/>
    </xf>
    <xf numFmtId="0" fontId="0" fillId="0" borderId="0" xfId="0" applyFont="1" applyAlignment="1">
      <alignment vertical="top"/>
    </xf>
    <xf numFmtId="0" fontId="0" fillId="0" borderId="0" xfId="0" applyFont="1"/>
    <xf numFmtId="0" fontId="0" fillId="3" borderId="0" xfId="0" applyFill="1"/>
    <xf numFmtId="0" fontId="0" fillId="0" borderId="0" xfId="0" applyFont="1" applyAlignment="1">
      <alignment vertical="center"/>
    </xf>
    <xf numFmtId="0" fontId="9" fillId="0" borderId="0" xfId="0" applyFont="1" applyBorder="1" applyAlignment="1">
      <alignment vertical="top"/>
    </xf>
    <xf numFmtId="0" fontId="9" fillId="0" borderId="0" xfId="0" applyFont="1" applyAlignment="1">
      <alignment vertical="top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Font="1" applyBorder="1" applyAlignment="1">
      <alignment vertical="top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3" borderId="0" xfId="0" applyFont="1" applyFill="1" applyBorder="1" applyAlignment="1">
      <alignment vertical="center"/>
    </xf>
    <xf numFmtId="0" fontId="8" fillId="3" borderId="0" xfId="0" applyFont="1" applyFill="1" applyAlignment="1">
      <alignment vertical="center"/>
    </xf>
    <xf numFmtId="0" fontId="8" fillId="0" borderId="0" xfId="0" applyFont="1" applyBorder="1" applyAlignment="1">
      <alignment vertical="top"/>
    </xf>
    <xf numFmtId="0" fontId="8" fillId="0" borderId="0" xfId="0" applyFont="1" applyAlignment="1">
      <alignment vertical="top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8" fillId="0" borderId="1" xfId="0" applyFont="1" applyBorder="1" applyAlignment="1">
      <alignment horizontal="center" vertical="top"/>
    </xf>
    <xf numFmtId="4" fontId="8" fillId="0" borderId="1" xfId="0" applyNumberFormat="1" applyFont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8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vertical="top" wrapText="1"/>
    </xf>
    <xf numFmtId="0" fontId="7" fillId="5" borderId="1" xfId="0" applyFont="1" applyFill="1" applyBorder="1" applyAlignment="1">
      <alignment vertical="top" wrapText="1"/>
    </xf>
    <xf numFmtId="0" fontId="8" fillId="0" borderId="0" xfId="0" applyFont="1" applyAlignment="1">
      <alignment horizontal="right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8" fillId="3" borderId="1" xfId="0" applyFont="1" applyFill="1" applyBorder="1" applyAlignment="1">
      <alignment vertical="top" wrapText="1"/>
    </xf>
    <xf numFmtId="2" fontId="8" fillId="3" borderId="1" xfId="0" applyNumberFormat="1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 wrapText="1"/>
    </xf>
    <xf numFmtId="3" fontId="6" fillId="0" borderId="1" xfId="0" applyNumberFormat="1" applyFont="1" applyBorder="1" applyAlignment="1">
      <alignment horizontal="center" vertical="top" wrapText="1"/>
    </xf>
    <xf numFmtId="49" fontId="8" fillId="0" borderId="1" xfId="0" applyNumberFormat="1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3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top" wrapText="1"/>
    </xf>
    <xf numFmtId="0" fontId="8" fillId="8" borderId="1" xfId="0" applyFont="1" applyFill="1" applyBorder="1" applyAlignment="1">
      <alignment vertical="top" wrapText="1"/>
    </xf>
    <xf numFmtId="4" fontId="8" fillId="0" borderId="1" xfId="0" applyNumberFormat="1" applyFont="1" applyBorder="1" applyAlignment="1">
      <alignment horizontal="right" vertical="top" wrapText="1"/>
    </xf>
    <xf numFmtId="4" fontId="8" fillId="0" borderId="1" xfId="0" applyNumberFormat="1" applyFont="1" applyBorder="1" applyAlignment="1">
      <alignment vertical="top" wrapText="1"/>
    </xf>
    <xf numFmtId="4" fontId="8" fillId="7" borderId="1" xfId="0" applyNumberFormat="1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vertical="top"/>
    </xf>
    <xf numFmtId="0" fontId="8" fillId="3" borderId="1" xfId="0" applyFont="1" applyFill="1" applyBorder="1" applyAlignment="1">
      <alignment horizontal="center" vertical="top"/>
    </xf>
    <xf numFmtId="49" fontId="6" fillId="0" borderId="1" xfId="0" applyNumberFormat="1" applyFont="1" applyBorder="1" applyAlignment="1">
      <alignment horizontal="center" vertical="top"/>
    </xf>
    <xf numFmtId="49" fontId="8" fillId="0" borderId="1" xfId="0" applyNumberFormat="1" applyFont="1" applyBorder="1" applyAlignment="1">
      <alignment horizontal="center" vertical="top"/>
    </xf>
    <xf numFmtId="2" fontId="9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top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2" fontId="5" fillId="0" borderId="1" xfId="0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2" fontId="8" fillId="5" borderId="1" xfId="0" applyNumberFormat="1" applyFont="1" applyFill="1" applyBorder="1" applyAlignment="1">
      <alignment horizontal="center" vertical="top"/>
    </xf>
    <xf numFmtId="0" fontId="8" fillId="5" borderId="1" xfId="0" applyNumberFormat="1" applyFont="1" applyFill="1" applyBorder="1" applyAlignment="1">
      <alignment horizontal="center" vertical="top"/>
    </xf>
    <xf numFmtId="0" fontId="8" fillId="6" borderId="1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 vertical="top" wrapText="1"/>
    </xf>
    <xf numFmtId="2" fontId="8" fillId="0" borderId="1" xfId="0" applyNumberFormat="1" applyFont="1" applyBorder="1" applyAlignment="1">
      <alignment horizontal="center" vertical="top"/>
    </xf>
    <xf numFmtId="0" fontId="8" fillId="8" borderId="1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left" vertical="top" wrapText="1"/>
    </xf>
    <xf numFmtId="0" fontId="6" fillId="0" borderId="1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/>
    </xf>
    <xf numFmtId="0" fontId="8" fillId="3" borderId="1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center"/>
    </xf>
    <xf numFmtId="0" fontId="0" fillId="0" borderId="0" xfId="0" applyFill="1" applyBorder="1"/>
    <xf numFmtId="0" fontId="10" fillId="2" borderId="0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right" vertical="top" wrapText="1"/>
    </xf>
    <xf numFmtId="0" fontId="0" fillId="0" borderId="1" xfId="0" applyFill="1" applyBorder="1"/>
    <xf numFmtId="0" fontId="6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vertical="top" wrapText="1"/>
    </xf>
    <xf numFmtId="0" fontId="8" fillId="5" borderId="1" xfId="0" applyFont="1" applyFill="1" applyBorder="1" applyAlignment="1">
      <alignment vertical="top" wrapText="1"/>
    </xf>
    <xf numFmtId="0" fontId="7" fillId="0" borderId="0" xfId="0" applyFont="1" applyAlignment="1">
      <alignment horizontal="center"/>
    </xf>
    <xf numFmtId="0" fontId="6" fillId="0" borderId="1" xfId="0" applyFont="1" applyFill="1" applyBorder="1" applyAlignment="1">
      <alignment vertical="center"/>
    </xf>
    <xf numFmtId="49" fontId="6" fillId="0" borderId="1" xfId="0" applyNumberFormat="1" applyFont="1" applyFill="1" applyBorder="1" applyAlignment="1">
      <alignment horizontal="right"/>
    </xf>
    <xf numFmtId="0" fontId="0" fillId="0" borderId="1" xfId="0" applyFill="1" applyBorder="1" applyAlignment="1">
      <alignment horizontal="center"/>
    </xf>
    <xf numFmtId="0" fontId="6" fillId="0" borderId="1" xfId="0" applyFont="1" applyFill="1" applyBorder="1" applyAlignment="1">
      <alignment wrapText="1"/>
    </xf>
    <xf numFmtId="0" fontId="6" fillId="0" borderId="4" xfId="0" applyFont="1" applyFill="1" applyBorder="1" applyAlignment="1">
      <alignment wrapText="1"/>
    </xf>
    <xf numFmtId="0" fontId="0" fillId="0" borderId="0" xfId="0" applyAlignment="1">
      <alignment horizontal="right"/>
    </xf>
    <xf numFmtId="0" fontId="8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</cellXfs>
  <cellStyles count="6">
    <cellStyle name="Excel Built-in Comma" xfId="1" xr:uid="{00000000-0005-0000-0000-000000000000}"/>
    <cellStyle name="Heading" xfId="2" xr:uid="{00000000-0005-0000-0000-000001000000}"/>
    <cellStyle name="Heading1" xfId="3" xr:uid="{00000000-0005-0000-0000-000002000000}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89"/>
  <sheetViews>
    <sheetView tabSelected="1" topLeftCell="A39" workbookViewId="0">
      <selection activeCell="B18" sqref="B18"/>
    </sheetView>
  </sheetViews>
  <sheetFormatPr defaultRowHeight="15" x14ac:dyDescent="0.25"/>
  <cols>
    <col min="1" max="1" width="7.28515625" style="24" customWidth="1"/>
    <col min="2" max="2" width="23.28515625" style="10" customWidth="1"/>
    <col min="3" max="3" width="9.5703125" style="25" customWidth="1"/>
    <col min="4" max="4" width="13.7109375" customWidth="1"/>
    <col min="5" max="5" width="10.7109375" customWidth="1"/>
    <col min="6" max="6" width="6.7109375" customWidth="1"/>
    <col min="7" max="10" width="12.28515625" customWidth="1"/>
    <col min="11" max="11" width="19.140625" customWidth="1"/>
    <col min="12" max="12" width="7" customWidth="1"/>
    <col min="13" max="13" width="10.7109375" customWidth="1"/>
    <col min="14" max="14" width="8.28515625" customWidth="1"/>
    <col min="15" max="15" width="11" customWidth="1"/>
    <col min="16" max="16" width="12" customWidth="1"/>
    <col min="17" max="17" width="11.140625" customWidth="1"/>
  </cols>
  <sheetData>
    <row r="1" spans="1:18" ht="15.75" customHeight="1" x14ac:dyDescent="0.25">
      <c r="A1"/>
      <c r="B1" s="1"/>
      <c r="C1" s="2"/>
      <c r="D1" s="3"/>
      <c r="E1" s="4"/>
      <c r="F1" s="4"/>
      <c r="G1" s="4"/>
      <c r="H1" s="4"/>
      <c r="I1" s="4"/>
      <c r="J1" s="4"/>
      <c r="K1" s="2"/>
      <c r="L1" s="2"/>
      <c r="M1" s="105" t="s">
        <v>194</v>
      </c>
      <c r="N1" s="105"/>
      <c r="O1" s="105"/>
      <c r="P1" s="105"/>
      <c r="Q1" s="5"/>
      <c r="R1" s="32"/>
    </row>
    <row r="2" spans="1:18" ht="15.75" customHeight="1" x14ac:dyDescent="0.25">
      <c r="A2"/>
      <c r="B2" s="1"/>
      <c r="C2" s="2"/>
      <c r="D2" s="3"/>
      <c r="E2" s="4"/>
      <c r="F2" s="4"/>
      <c r="G2" s="4"/>
      <c r="H2" s="4"/>
      <c r="I2" s="4"/>
      <c r="J2" s="4"/>
      <c r="K2" s="2"/>
      <c r="L2" s="2"/>
      <c r="M2" s="105" t="s">
        <v>195</v>
      </c>
      <c r="N2" s="105"/>
      <c r="O2" s="105"/>
      <c r="P2" s="105"/>
      <c r="Q2" s="5"/>
      <c r="R2" s="32"/>
    </row>
    <row r="3" spans="1:18" ht="15.75" x14ac:dyDescent="0.25">
      <c r="A3" s="87" t="s">
        <v>33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</row>
    <row r="4" spans="1:18" ht="15.75" x14ac:dyDescent="0.25">
      <c r="A4"/>
      <c r="B4"/>
      <c r="C4"/>
      <c r="E4" s="99"/>
      <c r="F4" s="99"/>
      <c r="G4" s="99"/>
      <c r="H4" s="99"/>
      <c r="I4" s="99"/>
      <c r="J4" s="99"/>
      <c r="K4" s="99"/>
      <c r="O4" s="6"/>
      <c r="P4" s="6"/>
      <c r="Q4" s="6"/>
      <c r="R4" s="6"/>
    </row>
    <row r="5" spans="1:18" x14ac:dyDescent="0.25">
      <c r="A5" s="88"/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</row>
    <row r="6" spans="1:18" s="9" customFormat="1" ht="18" customHeight="1" x14ac:dyDescent="0.25">
      <c r="A6" s="89" t="s">
        <v>153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7"/>
      <c r="O6" s="8"/>
      <c r="P6" s="8"/>
      <c r="Q6" s="7"/>
      <c r="R6" s="7"/>
    </row>
    <row r="7" spans="1:18" ht="15" customHeight="1" x14ac:dyDescent="0.25">
      <c r="A7" s="87" t="s">
        <v>0</v>
      </c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</row>
    <row r="8" spans="1:18" s="10" customFormat="1" ht="130.5" customHeight="1" x14ac:dyDescent="0.25">
      <c r="A8" s="35" t="s">
        <v>10</v>
      </c>
      <c r="B8" s="35" t="s">
        <v>6</v>
      </c>
      <c r="C8" s="35" t="s">
        <v>1</v>
      </c>
      <c r="D8" s="43" t="s">
        <v>7</v>
      </c>
      <c r="E8" s="44" t="s">
        <v>8</v>
      </c>
      <c r="F8" s="44" t="s">
        <v>9</v>
      </c>
      <c r="G8" s="44" t="s">
        <v>2</v>
      </c>
      <c r="H8" s="44" t="s">
        <v>3</v>
      </c>
      <c r="I8" s="44" t="s">
        <v>34</v>
      </c>
      <c r="J8" s="44" t="s">
        <v>35</v>
      </c>
      <c r="K8" s="91" t="s">
        <v>32</v>
      </c>
      <c r="L8" s="91"/>
      <c r="M8" s="91"/>
      <c r="N8" s="91"/>
      <c r="O8" s="35" t="s">
        <v>36</v>
      </c>
      <c r="P8" s="35" t="s">
        <v>4</v>
      </c>
    </row>
    <row r="9" spans="1:18" s="10" customFormat="1" ht="18" hidden="1" customHeight="1" x14ac:dyDescent="0.25">
      <c r="A9" s="42" t="s">
        <v>11</v>
      </c>
      <c r="B9" s="92" t="s">
        <v>38</v>
      </c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</row>
    <row r="10" spans="1:18" s="10" customFormat="1" ht="77.25" hidden="1" customHeight="1" x14ac:dyDescent="0.25">
      <c r="A10" s="41" t="s">
        <v>90</v>
      </c>
      <c r="B10" s="33" t="s">
        <v>13</v>
      </c>
      <c r="C10" s="34" t="s">
        <v>5</v>
      </c>
      <c r="D10" s="40">
        <v>450</v>
      </c>
      <c r="E10" s="48"/>
      <c r="F10" s="48"/>
      <c r="G10" s="48"/>
      <c r="H10" s="48"/>
      <c r="I10" s="27">
        <f>H10*0.1</f>
        <v>0</v>
      </c>
      <c r="J10" s="27">
        <f>H10+I10</f>
        <v>0</v>
      </c>
      <c r="K10" s="84" t="s">
        <v>154</v>
      </c>
      <c r="L10" s="84"/>
      <c r="M10" s="84"/>
      <c r="N10" s="84"/>
      <c r="O10" s="46"/>
      <c r="P10" s="33"/>
    </row>
    <row r="11" spans="1:18" s="10" customFormat="1" ht="63" hidden="1" customHeight="1" x14ac:dyDescent="0.25">
      <c r="A11" s="41" t="s">
        <v>91</v>
      </c>
      <c r="B11" s="33" t="s">
        <v>13</v>
      </c>
      <c r="C11" s="34" t="s">
        <v>5</v>
      </c>
      <c r="D11" s="40">
        <v>800</v>
      </c>
      <c r="E11" s="48"/>
      <c r="F11" s="48"/>
      <c r="G11" s="48"/>
      <c r="H11" s="48"/>
      <c r="I11" s="27">
        <f>H11*0.1</f>
        <v>0</v>
      </c>
      <c r="J11" s="27">
        <f>H11+I11</f>
        <v>0</v>
      </c>
      <c r="K11" s="93" t="s">
        <v>37</v>
      </c>
      <c r="L11" s="93"/>
      <c r="M11" s="93"/>
      <c r="N11" s="93"/>
      <c r="O11" s="33"/>
      <c r="P11" s="33"/>
    </row>
    <row r="12" spans="1:18" s="10" customFormat="1" ht="15.75" hidden="1" customHeight="1" x14ac:dyDescent="0.25">
      <c r="A12" s="94" t="s">
        <v>92</v>
      </c>
      <c r="B12" s="94"/>
      <c r="C12" s="94"/>
      <c r="D12" s="94"/>
      <c r="E12" s="94"/>
      <c r="F12" s="94"/>
      <c r="G12" s="27">
        <f t="shared" ref="G12:I12" si="0">SUM(G10:G11)</f>
        <v>0</v>
      </c>
      <c r="H12" s="27">
        <f t="shared" si="0"/>
        <v>0</v>
      </c>
      <c r="I12" s="27">
        <f t="shared" si="0"/>
        <v>0</v>
      </c>
      <c r="J12" s="27">
        <f>SUM(J10:J11)</f>
        <v>0</v>
      </c>
      <c r="K12" s="95"/>
      <c r="L12" s="95"/>
      <c r="M12" s="95"/>
      <c r="N12" s="95"/>
      <c r="O12" s="95"/>
      <c r="P12" s="95"/>
    </row>
    <row r="13" spans="1:18" s="10" customFormat="1" ht="16.5" hidden="1" customHeight="1" x14ac:dyDescent="0.25">
      <c r="A13" s="42" t="s">
        <v>12</v>
      </c>
      <c r="B13" s="96" t="s">
        <v>14</v>
      </c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</row>
    <row r="14" spans="1:18" s="10" customFormat="1" ht="92.25" hidden="1" customHeight="1" x14ac:dyDescent="0.25">
      <c r="A14" s="41" t="s">
        <v>93</v>
      </c>
      <c r="B14" s="33" t="s">
        <v>42</v>
      </c>
      <c r="C14" s="34" t="s">
        <v>5</v>
      </c>
      <c r="D14" s="40">
        <v>350</v>
      </c>
      <c r="E14" s="47"/>
      <c r="F14" s="47"/>
      <c r="G14" s="47"/>
      <c r="H14" s="27"/>
      <c r="I14" s="27">
        <f>H14*0.1</f>
        <v>0</v>
      </c>
      <c r="J14" s="27">
        <f>H14+I14</f>
        <v>0</v>
      </c>
      <c r="K14" s="84" t="s">
        <v>40</v>
      </c>
      <c r="L14" s="84"/>
      <c r="M14" s="84"/>
      <c r="N14" s="84"/>
      <c r="O14" s="46"/>
      <c r="P14" s="33"/>
    </row>
    <row r="15" spans="1:18" s="10" customFormat="1" ht="94.5" hidden="1" customHeight="1" x14ac:dyDescent="0.25">
      <c r="A15" s="41" t="s">
        <v>94</v>
      </c>
      <c r="B15" s="33" t="s">
        <v>42</v>
      </c>
      <c r="C15" s="34" t="s">
        <v>5</v>
      </c>
      <c r="D15" s="40">
        <v>320</v>
      </c>
      <c r="E15" s="47"/>
      <c r="F15" s="47"/>
      <c r="G15" s="47"/>
      <c r="H15" s="27"/>
      <c r="I15" s="27">
        <f t="shared" ref="I15:I16" si="1">H15*0.1</f>
        <v>0</v>
      </c>
      <c r="J15" s="27">
        <f t="shared" ref="J15:J16" si="2">H15+I15</f>
        <v>0</v>
      </c>
      <c r="K15" s="84" t="s">
        <v>39</v>
      </c>
      <c r="L15" s="84"/>
      <c r="M15" s="84"/>
      <c r="N15" s="84"/>
      <c r="O15" s="33"/>
      <c r="P15" s="33"/>
    </row>
    <row r="16" spans="1:18" s="10" customFormat="1" ht="120.75" hidden="1" customHeight="1" x14ac:dyDescent="0.25">
      <c r="A16" s="41" t="s">
        <v>95</v>
      </c>
      <c r="B16" s="33" t="s">
        <v>42</v>
      </c>
      <c r="C16" s="34" t="s">
        <v>5</v>
      </c>
      <c r="D16" s="40">
        <v>30</v>
      </c>
      <c r="E16" s="47"/>
      <c r="F16" s="47"/>
      <c r="G16" s="47"/>
      <c r="H16" s="27"/>
      <c r="I16" s="27">
        <f t="shared" si="1"/>
        <v>0</v>
      </c>
      <c r="J16" s="27">
        <f t="shared" si="2"/>
        <v>0</v>
      </c>
      <c r="K16" s="84" t="s">
        <v>41</v>
      </c>
      <c r="L16" s="84"/>
      <c r="M16" s="84"/>
      <c r="N16" s="84"/>
      <c r="O16" s="33"/>
      <c r="P16" s="33"/>
    </row>
    <row r="17" spans="1:17" ht="16.5" hidden="1" customHeight="1" x14ac:dyDescent="0.25">
      <c r="A17" s="94" t="s">
        <v>96</v>
      </c>
      <c r="B17" s="94"/>
      <c r="C17" s="94"/>
      <c r="D17" s="94"/>
      <c r="E17" s="94"/>
      <c r="F17" s="94"/>
      <c r="G17" s="27">
        <f t="shared" ref="G17:I17" si="3">SUM(G14:G16)</f>
        <v>0</v>
      </c>
      <c r="H17" s="27">
        <f t="shared" si="3"/>
        <v>0</v>
      </c>
      <c r="I17" s="27">
        <f t="shared" si="3"/>
        <v>0</v>
      </c>
      <c r="J17" s="27">
        <f>SUM(J14:J16)</f>
        <v>0</v>
      </c>
      <c r="K17" s="95"/>
      <c r="L17" s="95"/>
      <c r="M17" s="95"/>
      <c r="N17" s="95"/>
      <c r="O17" s="95"/>
      <c r="P17" s="95"/>
    </row>
    <row r="18" spans="1:17" ht="219" customHeight="1" x14ac:dyDescent="0.25">
      <c r="A18" s="30" t="s">
        <v>16</v>
      </c>
      <c r="B18" s="31" t="s">
        <v>15</v>
      </c>
      <c r="C18" s="28" t="s">
        <v>5</v>
      </c>
      <c r="D18" s="28">
        <v>50</v>
      </c>
      <c r="E18" s="74">
        <v>97</v>
      </c>
      <c r="F18" s="75">
        <v>5</v>
      </c>
      <c r="G18" s="74">
        <f>E18*D18</f>
        <v>4850</v>
      </c>
      <c r="H18" s="74">
        <f>G18*1.05</f>
        <v>5092.5</v>
      </c>
      <c r="I18" s="49">
        <f t="shared" ref="I18" si="4">H18*0.1</f>
        <v>509.25</v>
      </c>
      <c r="J18" s="49">
        <f t="shared" ref="J18" si="5">H18+I18</f>
        <v>5601.75</v>
      </c>
      <c r="K18" s="98" t="s">
        <v>43</v>
      </c>
      <c r="L18" s="98"/>
      <c r="M18" s="98"/>
      <c r="N18" s="98"/>
      <c r="O18" s="77" t="s">
        <v>188</v>
      </c>
      <c r="P18" s="76" t="s">
        <v>189</v>
      </c>
      <c r="Q18" s="11"/>
    </row>
    <row r="19" spans="1:17" ht="180" customHeight="1" x14ac:dyDescent="0.25">
      <c r="A19" s="50" t="s">
        <v>18</v>
      </c>
      <c r="B19" s="36" t="s">
        <v>17</v>
      </c>
      <c r="C19" s="26" t="s">
        <v>5</v>
      </c>
      <c r="D19" s="26">
        <v>350</v>
      </c>
      <c r="E19" s="78">
        <v>106</v>
      </c>
      <c r="F19" s="26">
        <v>5</v>
      </c>
      <c r="G19" s="78">
        <f>E19*D19</f>
        <v>37100</v>
      </c>
      <c r="H19" s="78">
        <f>G19*1.05</f>
        <v>38955</v>
      </c>
      <c r="I19" s="45">
        <f t="shared" ref="I19" si="6">H19*0.1</f>
        <v>3895.5</v>
      </c>
      <c r="J19" s="45">
        <f t="shared" ref="J19" si="7">H19+I19</f>
        <v>42850.5</v>
      </c>
      <c r="K19" s="97" t="s">
        <v>44</v>
      </c>
      <c r="L19" s="97"/>
      <c r="M19" s="97"/>
      <c r="N19" s="97"/>
      <c r="O19" s="79" t="s">
        <v>188</v>
      </c>
      <c r="P19" s="34" t="s">
        <v>190</v>
      </c>
    </row>
    <row r="20" spans="1:17" s="12" customFormat="1" ht="25.5" customHeight="1" x14ac:dyDescent="0.25">
      <c r="A20" s="52" t="s">
        <v>26</v>
      </c>
      <c r="B20" s="92" t="s">
        <v>19</v>
      </c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</row>
    <row r="21" spans="1:17" s="10" customFormat="1" ht="45" customHeight="1" x14ac:dyDescent="0.25">
      <c r="A21" s="53" t="s">
        <v>97</v>
      </c>
      <c r="B21" s="37" t="s">
        <v>20</v>
      </c>
      <c r="C21" s="51" t="s">
        <v>5</v>
      </c>
      <c r="D21" s="39">
        <v>10</v>
      </c>
      <c r="E21" s="38">
        <v>226</v>
      </c>
      <c r="F21" s="80">
        <v>5</v>
      </c>
      <c r="G21" s="38">
        <f>E21*D21</f>
        <v>2260</v>
      </c>
      <c r="H21" s="38">
        <f>G21*1.05</f>
        <v>2373</v>
      </c>
      <c r="I21" s="38">
        <f>H21*0.1</f>
        <v>237.3</v>
      </c>
      <c r="J21" s="38">
        <f>H21+I21</f>
        <v>2610.3000000000002</v>
      </c>
      <c r="K21" s="93" t="s">
        <v>21</v>
      </c>
      <c r="L21" s="93"/>
      <c r="M21" s="93"/>
      <c r="N21" s="93"/>
      <c r="O21" s="79" t="s">
        <v>188</v>
      </c>
      <c r="P21" s="26">
        <v>7209686</v>
      </c>
    </row>
    <row r="22" spans="1:17" ht="51" customHeight="1" x14ac:dyDescent="0.25">
      <c r="A22" s="53" t="s">
        <v>98</v>
      </c>
      <c r="B22" s="37" t="s">
        <v>20</v>
      </c>
      <c r="C22" s="51" t="s">
        <v>5</v>
      </c>
      <c r="D22" s="39">
        <v>15</v>
      </c>
      <c r="E22" s="38">
        <v>226</v>
      </c>
      <c r="F22" s="80">
        <v>5</v>
      </c>
      <c r="G22" s="38">
        <f t="shared" ref="G22:G24" si="8">E22*D22</f>
        <v>3390</v>
      </c>
      <c r="H22" s="38">
        <f t="shared" ref="H22:H24" si="9">G22*1.05</f>
        <v>3559.5</v>
      </c>
      <c r="I22" s="38">
        <f t="shared" ref="I22:I24" si="10">H22*0.1</f>
        <v>355.95000000000005</v>
      </c>
      <c r="J22" s="38">
        <f t="shared" ref="J22:J24" si="11">H22+I22</f>
        <v>3915.45</v>
      </c>
      <c r="K22" s="93" t="s">
        <v>22</v>
      </c>
      <c r="L22" s="93"/>
      <c r="M22" s="93"/>
      <c r="N22" s="93"/>
      <c r="O22" s="34" t="s">
        <v>188</v>
      </c>
      <c r="P22" s="26">
        <v>7210111</v>
      </c>
    </row>
    <row r="23" spans="1:17" ht="47.25" customHeight="1" x14ac:dyDescent="0.25">
      <c r="A23" s="53" t="s">
        <v>99</v>
      </c>
      <c r="B23" s="37" t="s">
        <v>23</v>
      </c>
      <c r="C23" s="51" t="s">
        <v>5</v>
      </c>
      <c r="D23" s="39">
        <v>100</v>
      </c>
      <c r="E23" s="38">
        <v>6</v>
      </c>
      <c r="F23" s="80">
        <v>5</v>
      </c>
      <c r="G23" s="38">
        <f t="shared" si="8"/>
        <v>600</v>
      </c>
      <c r="H23" s="38">
        <f t="shared" si="9"/>
        <v>630</v>
      </c>
      <c r="I23" s="38">
        <f t="shared" si="10"/>
        <v>63</v>
      </c>
      <c r="J23" s="38">
        <f t="shared" si="11"/>
        <v>693</v>
      </c>
      <c r="K23" s="93" t="s">
        <v>45</v>
      </c>
      <c r="L23" s="93"/>
      <c r="M23" s="93"/>
      <c r="N23" s="93"/>
      <c r="O23" s="34" t="s">
        <v>191</v>
      </c>
      <c r="P23" s="26" t="s">
        <v>192</v>
      </c>
    </row>
    <row r="24" spans="1:17" ht="30" customHeight="1" x14ac:dyDescent="0.25">
      <c r="A24" s="53" t="s">
        <v>100</v>
      </c>
      <c r="B24" s="37" t="s">
        <v>24</v>
      </c>
      <c r="C24" s="51" t="s">
        <v>5</v>
      </c>
      <c r="D24" s="39">
        <v>1</v>
      </c>
      <c r="E24" s="38">
        <v>265</v>
      </c>
      <c r="F24" s="80">
        <v>5</v>
      </c>
      <c r="G24" s="38">
        <f t="shared" si="8"/>
        <v>265</v>
      </c>
      <c r="H24" s="38">
        <f t="shared" si="9"/>
        <v>278.25</v>
      </c>
      <c r="I24" s="38">
        <f t="shared" si="10"/>
        <v>27.825000000000003</v>
      </c>
      <c r="J24" s="38">
        <f t="shared" si="11"/>
        <v>306.07499999999999</v>
      </c>
      <c r="K24" s="93" t="s">
        <v>25</v>
      </c>
      <c r="L24" s="93"/>
      <c r="M24" s="93"/>
      <c r="N24" s="93"/>
      <c r="O24" s="34" t="s">
        <v>191</v>
      </c>
      <c r="P24" s="26" t="s">
        <v>193</v>
      </c>
    </row>
    <row r="25" spans="1:17" x14ac:dyDescent="0.25">
      <c r="A25" s="101" t="s">
        <v>101</v>
      </c>
      <c r="B25" s="101"/>
      <c r="C25" s="101"/>
      <c r="D25" s="101"/>
      <c r="E25" s="101"/>
      <c r="F25" s="101"/>
      <c r="G25" s="66">
        <f t="shared" ref="G25:I25" si="12">SUM(G21:G24)</f>
        <v>6515</v>
      </c>
      <c r="H25" s="66">
        <f t="shared" si="12"/>
        <v>6840.75</v>
      </c>
      <c r="I25" s="66">
        <f t="shared" si="12"/>
        <v>684.07500000000005</v>
      </c>
      <c r="J25" s="66">
        <f>SUM(J21:J24)</f>
        <v>7524.8249999999998</v>
      </c>
      <c r="K25" s="102"/>
      <c r="L25" s="102"/>
      <c r="M25" s="102"/>
      <c r="N25" s="102"/>
      <c r="O25" s="102"/>
      <c r="P25" s="102"/>
    </row>
    <row r="26" spans="1:17" s="14" customFormat="1" ht="15.75" customHeight="1" x14ac:dyDescent="0.2">
      <c r="A26" s="55" t="s">
        <v>30</v>
      </c>
      <c r="B26" s="103" t="s">
        <v>27</v>
      </c>
      <c r="C26" s="103"/>
      <c r="D26" s="103"/>
      <c r="E26" s="104"/>
      <c r="F26" s="104"/>
      <c r="G26" s="104"/>
      <c r="H26" s="104"/>
      <c r="I26" s="103"/>
      <c r="J26" s="103"/>
      <c r="K26" s="103"/>
      <c r="L26" s="103"/>
      <c r="M26" s="103"/>
      <c r="N26" s="103"/>
      <c r="O26" s="56"/>
      <c r="P26" s="56"/>
      <c r="Q26" s="13"/>
    </row>
    <row r="27" spans="1:17" s="10" customFormat="1" ht="51" customHeight="1" x14ac:dyDescent="0.25">
      <c r="A27" s="57" t="s">
        <v>102</v>
      </c>
      <c r="B27" s="58" t="s">
        <v>75</v>
      </c>
      <c r="C27" s="29" t="s">
        <v>5</v>
      </c>
      <c r="D27" s="68">
        <v>30</v>
      </c>
      <c r="E27" s="69">
        <v>5.4</v>
      </c>
      <c r="F27" s="70">
        <v>5</v>
      </c>
      <c r="G27" s="69">
        <f t="shared" ref="G27:G34" si="13">E27*D27</f>
        <v>162</v>
      </c>
      <c r="H27" s="71">
        <f t="shared" ref="H27:H34" si="14">G27*1.05</f>
        <v>170.1</v>
      </c>
      <c r="I27" s="54">
        <f>H27*0.1</f>
        <v>17.010000000000002</v>
      </c>
      <c r="J27" s="54">
        <f>H27+I27</f>
        <v>187.10999999999999</v>
      </c>
      <c r="K27" s="90" t="s">
        <v>46</v>
      </c>
      <c r="L27" s="90"/>
      <c r="M27" s="90"/>
      <c r="N27" s="90"/>
      <c r="O27" s="67" t="s">
        <v>155</v>
      </c>
      <c r="P27" s="60" t="s">
        <v>156</v>
      </c>
      <c r="Q27" s="13"/>
    </row>
    <row r="28" spans="1:17" s="16" customFormat="1" ht="42.6" customHeight="1" x14ac:dyDescent="0.25">
      <c r="A28" s="57" t="s">
        <v>103</v>
      </c>
      <c r="B28" s="58" t="s">
        <v>76</v>
      </c>
      <c r="C28" s="29" t="s">
        <v>5</v>
      </c>
      <c r="D28" s="59">
        <v>30</v>
      </c>
      <c r="E28" s="69">
        <v>5.4</v>
      </c>
      <c r="F28" s="70">
        <v>5</v>
      </c>
      <c r="G28" s="69">
        <f t="shared" si="13"/>
        <v>162</v>
      </c>
      <c r="H28" s="71">
        <f t="shared" si="14"/>
        <v>170.1</v>
      </c>
      <c r="I28" s="54">
        <f t="shared" ref="I28:I67" si="15">H28*0.1</f>
        <v>17.010000000000002</v>
      </c>
      <c r="J28" s="54">
        <f t="shared" ref="J28:J67" si="16">H28+I28</f>
        <v>187.10999999999999</v>
      </c>
      <c r="K28" s="90" t="s">
        <v>47</v>
      </c>
      <c r="L28" s="90"/>
      <c r="M28" s="90"/>
      <c r="N28" s="90"/>
      <c r="O28" s="67" t="s">
        <v>155</v>
      </c>
      <c r="P28" s="60" t="s">
        <v>157</v>
      </c>
      <c r="Q28" s="15"/>
    </row>
    <row r="29" spans="1:17" s="10" customFormat="1" ht="42.6" customHeight="1" x14ac:dyDescent="0.25">
      <c r="A29" s="57" t="s">
        <v>104</v>
      </c>
      <c r="B29" s="58" t="s">
        <v>76</v>
      </c>
      <c r="C29" s="29" t="s">
        <v>5</v>
      </c>
      <c r="D29" s="59">
        <v>30</v>
      </c>
      <c r="E29" s="69">
        <v>5.4</v>
      </c>
      <c r="F29" s="70">
        <v>5</v>
      </c>
      <c r="G29" s="69">
        <f t="shared" si="13"/>
        <v>162</v>
      </c>
      <c r="H29" s="71">
        <f t="shared" si="14"/>
        <v>170.1</v>
      </c>
      <c r="I29" s="54">
        <f t="shared" si="15"/>
        <v>17.010000000000002</v>
      </c>
      <c r="J29" s="54">
        <f t="shared" si="16"/>
        <v>187.10999999999999</v>
      </c>
      <c r="K29" s="84" t="s">
        <v>48</v>
      </c>
      <c r="L29" s="84"/>
      <c r="M29" s="84"/>
      <c r="N29" s="84"/>
      <c r="O29" s="67" t="s">
        <v>155</v>
      </c>
      <c r="P29" s="60" t="s">
        <v>158</v>
      </c>
      <c r="Q29" s="15"/>
    </row>
    <row r="30" spans="1:17" ht="42.6" customHeight="1" x14ac:dyDescent="0.25">
      <c r="A30" s="57" t="s">
        <v>105</v>
      </c>
      <c r="B30" s="58" t="s">
        <v>76</v>
      </c>
      <c r="C30" s="29" t="s">
        <v>5</v>
      </c>
      <c r="D30" s="59">
        <v>30</v>
      </c>
      <c r="E30" s="69">
        <v>5.4</v>
      </c>
      <c r="F30" s="70">
        <v>5</v>
      </c>
      <c r="G30" s="69">
        <f t="shared" si="13"/>
        <v>162</v>
      </c>
      <c r="H30" s="71">
        <f t="shared" si="14"/>
        <v>170.1</v>
      </c>
      <c r="I30" s="54">
        <f t="shared" si="15"/>
        <v>17.010000000000002</v>
      </c>
      <c r="J30" s="54">
        <f t="shared" si="16"/>
        <v>187.10999999999999</v>
      </c>
      <c r="K30" s="84" t="s">
        <v>49</v>
      </c>
      <c r="L30" s="84"/>
      <c r="M30" s="84"/>
      <c r="N30" s="84"/>
      <c r="O30" s="67" t="s">
        <v>155</v>
      </c>
      <c r="P30" s="60" t="s">
        <v>159</v>
      </c>
      <c r="Q30" s="15"/>
    </row>
    <row r="31" spans="1:17" ht="41.45" customHeight="1" x14ac:dyDescent="0.25">
      <c r="A31" s="57" t="s">
        <v>106</v>
      </c>
      <c r="B31" s="58" t="s">
        <v>76</v>
      </c>
      <c r="C31" s="29" t="s">
        <v>5</v>
      </c>
      <c r="D31" s="59">
        <v>30</v>
      </c>
      <c r="E31" s="69">
        <v>5.4</v>
      </c>
      <c r="F31" s="70">
        <v>5</v>
      </c>
      <c r="G31" s="69">
        <f t="shared" si="13"/>
        <v>162</v>
      </c>
      <c r="H31" s="71">
        <f t="shared" si="14"/>
        <v>170.1</v>
      </c>
      <c r="I31" s="54">
        <f t="shared" si="15"/>
        <v>17.010000000000002</v>
      </c>
      <c r="J31" s="54">
        <f t="shared" si="16"/>
        <v>187.10999999999999</v>
      </c>
      <c r="K31" s="84" t="s">
        <v>50</v>
      </c>
      <c r="L31" s="84"/>
      <c r="M31" s="84"/>
      <c r="N31" s="84"/>
      <c r="O31" s="67" t="s">
        <v>155</v>
      </c>
      <c r="P31" s="60" t="s">
        <v>160</v>
      </c>
      <c r="Q31" s="15"/>
    </row>
    <row r="32" spans="1:17" ht="43.15" customHeight="1" x14ac:dyDescent="0.25">
      <c r="A32" s="57" t="s">
        <v>107</v>
      </c>
      <c r="B32" s="58" t="s">
        <v>76</v>
      </c>
      <c r="C32" s="29" t="s">
        <v>5</v>
      </c>
      <c r="D32" s="59">
        <v>30</v>
      </c>
      <c r="E32" s="69">
        <v>5.4</v>
      </c>
      <c r="F32" s="70">
        <v>5</v>
      </c>
      <c r="G32" s="69">
        <f t="shared" si="13"/>
        <v>162</v>
      </c>
      <c r="H32" s="71">
        <f t="shared" si="14"/>
        <v>170.1</v>
      </c>
      <c r="I32" s="54">
        <f t="shared" si="15"/>
        <v>17.010000000000002</v>
      </c>
      <c r="J32" s="54">
        <f t="shared" si="16"/>
        <v>187.10999999999999</v>
      </c>
      <c r="K32" s="84" t="s">
        <v>51</v>
      </c>
      <c r="L32" s="84"/>
      <c r="M32" s="84"/>
      <c r="N32" s="84"/>
      <c r="O32" s="67" t="s">
        <v>155</v>
      </c>
      <c r="P32" s="60" t="s">
        <v>161</v>
      </c>
      <c r="Q32" s="15"/>
    </row>
    <row r="33" spans="1:17" ht="42.6" customHeight="1" x14ac:dyDescent="0.25">
      <c r="A33" s="57" t="s">
        <v>108</v>
      </c>
      <c r="B33" s="58" t="s">
        <v>76</v>
      </c>
      <c r="C33" s="29" t="s">
        <v>5</v>
      </c>
      <c r="D33" s="59">
        <v>30</v>
      </c>
      <c r="E33" s="69">
        <v>5.4</v>
      </c>
      <c r="F33" s="70">
        <v>5</v>
      </c>
      <c r="G33" s="69">
        <f t="shared" si="13"/>
        <v>162</v>
      </c>
      <c r="H33" s="71">
        <f t="shared" si="14"/>
        <v>170.1</v>
      </c>
      <c r="I33" s="54">
        <f t="shared" si="15"/>
        <v>17.010000000000002</v>
      </c>
      <c r="J33" s="54">
        <f t="shared" si="16"/>
        <v>187.10999999999999</v>
      </c>
      <c r="K33" s="84" t="s">
        <v>52</v>
      </c>
      <c r="L33" s="84"/>
      <c r="M33" s="84"/>
      <c r="N33" s="84"/>
      <c r="O33" s="67" t="s">
        <v>155</v>
      </c>
      <c r="P33" s="60" t="s">
        <v>162</v>
      </c>
      <c r="Q33" s="15"/>
    </row>
    <row r="34" spans="1:17" ht="59.25" customHeight="1" x14ac:dyDescent="0.25">
      <c r="A34" s="57" t="s">
        <v>109</v>
      </c>
      <c r="B34" s="58" t="s">
        <v>76</v>
      </c>
      <c r="C34" s="29" t="s">
        <v>5</v>
      </c>
      <c r="D34" s="59">
        <v>20</v>
      </c>
      <c r="E34" s="69">
        <v>5.2</v>
      </c>
      <c r="F34" s="70">
        <v>5</v>
      </c>
      <c r="G34" s="69">
        <f t="shared" si="13"/>
        <v>104</v>
      </c>
      <c r="H34" s="71">
        <f t="shared" si="14"/>
        <v>109.2</v>
      </c>
      <c r="I34" s="54">
        <f t="shared" si="15"/>
        <v>10.920000000000002</v>
      </c>
      <c r="J34" s="54">
        <f t="shared" si="16"/>
        <v>120.12</v>
      </c>
      <c r="K34" s="84" t="s">
        <v>53</v>
      </c>
      <c r="L34" s="84"/>
      <c r="M34" s="84"/>
      <c r="N34" s="84"/>
      <c r="O34" s="67" t="s">
        <v>155</v>
      </c>
      <c r="P34" s="60" t="s">
        <v>163</v>
      </c>
      <c r="Q34" s="15"/>
    </row>
    <row r="35" spans="1:17" ht="60" customHeight="1" x14ac:dyDescent="0.25">
      <c r="A35" s="57" t="s">
        <v>110</v>
      </c>
      <c r="B35" s="58" t="s">
        <v>76</v>
      </c>
      <c r="C35" s="29" t="s">
        <v>5</v>
      </c>
      <c r="D35" s="59">
        <v>20</v>
      </c>
      <c r="E35" s="69">
        <v>5.2</v>
      </c>
      <c r="F35" s="70">
        <v>5</v>
      </c>
      <c r="G35" s="69">
        <f t="shared" ref="G35:G38" si="17">E35*D35</f>
        <v>104</v>
      </c>
      <c r="H35" s="71">
        <f t="shared" ref="H35:H67" si="18">G35*1.05</f>
        <v>109.2</v>
      </c>
      <c r="I35" s="54">
        <f t="shared" si="15"/>
        <v>10.920000000000002</v>
      </c>
      <c r="J35" s="54">
        <f t="shared" si="16"/>
        <v>120.12</v>
      </c>
      <c r="K35" s="84" t="s">
        <v>54</v>
      </c>
      <c r="L35" s="84"/>
      <c r="M35" s="84"/>
      <c r="N35" s="84"/>
      <c r="O35" s="67" t="s">
        <v>155</v>
      </c>
      <c r="P35" s="60" t="s">
        <v>164</v>
      </c>
      <c r="Q35" s="15"/>
    </row>
    <row r="36" spans="1:17" ht="63" customHeight="1" x14ac:dyDescent="0.25">
      <c r="A36" s="57" t="s">
        <v>111</v>
      </c>
      <c r="B36" s="58" t="s">
        <v>76</v>
      </c>
      <c r="C36" s="29" t="s">
        <v>5</v>
      </c>
      <c r="D36" s="59">
        <v>20</v>
      </c>
      <c r="E36" s="69">
        <v>5.2</v>
      </c>
      <c r="F36" s="70">
        <v>5</v>
      </c>
      <c r="G36" s="69">
        <f t="shared" si="17"/>
        <v>104</v>
      </c>
      <c r="H36" s="71">
        <f t="shared" si="18"/>
        <v>109.2</v>
      </c>
      <c r="I36" s="54">
        <f t="shared" si="15"/>
        <v>10.920000000000002</v>
      </c>
      <c r="J36" s="54">
        <f t="shared" si="16"/>
        <v>120.12</v>
      </c>
      <c r="K36" s="84" t="s">
        <v>55</v>
      </c>
      <c r="L36" s="84"/>
      <c r="M36" s="84"/>
      <c r="N36" s="84"/>
      <c r="O36" s="67" t="s">
        <v>155</v>
      </c>
      <c r="P36" s="60" t="s">
        <v>165</v>
      </c>
      <c r="Q36" s="15"/>
    </row>
    <row r="37" spans="1:17" ht="63.75" customHeight="1" x14ac:dyDescent="0.3">
      <c r="A37" s="57" t="s">
        <v>112</v>
      </c>
      <c r="B37" s="58" t="s">
        <v>76</v>
      </c>
      <c r="C37" s="29" t="s">
        <v>5</v>
      </c>
      <c r="D37" s="59">
        <v>20</v>
      </c>
      <c r="E37" s="69">
        <v>5.2</v>
      </c>
      <c r="F37" s="70">
        <v>5</v>
      </c>
      <c r="G37" s="69">
        <f t="shared" si="17"/>
        <v>104</v>
      </c>
      <c r="H37" s="71">
        <f t="shared" si="18"/>
        <v>109.2</v>
      </c>
      <c r="I37" s="54">
        <f t="shared" si="15"/>
        <v>10.920000000000002</v>
      </c>
      <c r="J37" s="54">
        <f t="shared" si="16"/>
        <v>120.12</v>
      </c>
      <c r="K37" s="84" t="s">
        <v>56</v>
      </c>
      <c r="L37" s="84"/>
      <c r="M37" s="84"/>
      <c r="N37" s="84"/>
      <c r="O37" s="67" t="s">
        <v>155</v>
      </c>
      <c r="P37" s="60" t="s">
        <v>166</v>
      </c>
      <c r="Q37" s="15"/>
    </row>
    <row r="38" spans="1:17" ht="59.25" customHeight="1" x14ac:dyDescent="0.25">
      <c r="A38" s="57" t="s">
        <v>113</v>
      </c>
      <c r="B38" s="58" t="s">
        <v>76</v>
      </c>
      <c r="C38" s="29" t="s">
        <v>5</v>
      </c>
      <c r="D38" s="59">
        <v>20</v>
      </c>
      <c r="E38" s="69">
        <v>5.2</v>
      </c>
      <c r="F38" s="70">
        <v>5</v>
      </c>
      <c r="G38" s="69">
        <f t="shared" si="17"/>
        <v>104</v>
      </c>
      <c r="H38" s="71">
        <f t="shared" si="18"/>
        <v>109.2</v>
      </c>
      <c r="I38" s="54">
        <f t="shared" si="15"/>
        <v>10.920000000000002</v>
      </c>
      <c r="J38" s="54">
        <f t="shared" si="16"/>
        <v>120.12</v>
      </c>
      <c r="K38" s="84" t="s">
        <v>57</v>
      </c>
      <c r="L38" s="84"/>
      <c r="M38" s="84"/>
      <c r="N38" s="84"/>
      <c r="O38" s="67" t="s">
        <v>155</v>
      </c>
      <c r="P38" s="60" t="s">
        <v>167</v>
      </c>
      <c r="Q38" s="15"/>
    </row>
    <row r="39" spans="1:17" ht="42.6" customHeight="1" x14ac:dyDescent="0.25">
      <c r="A39" s="57" t="s">
        <v>114</v>
      </c>
      <c r="B39" s="58" t="s">
        <v>76</v>
      </c>
      <c r="C39" s="29" t="s">
        <v>5</v>
      </c>
      <c r="D39" s="59">
        <v>10</v>
      </c>
      <c r="E39" s="69">
        <v>2.2000000000000002</v>
      </c>
      <c r="F39" s="70">
        <v>5</v>
      </c>
      <c r="G39" s="69">
        <f t="shared" ref="G39" si="19">E39*D39</f>
        <v>22</v>
      </c>
      <c r="H39" s="71">
        <f t="shared" si="18"/>
        <v>23.1</v>
      </c>
      <c r="I39" s="54">
        <f t="shared" si="15"/>
        <v>2.31</v>
      </c>
      <c r="J39" s="54">
        <f t="shared" si="16"/>
        <v>25.41</v>
      </c>
      <c r="K39" s="84" t="s">
        <v>58</v>
      </c>
      <c r="L39" s="84"/>
      <c r="M39" s="84"/>
      <c r="N39" s="84"/>
      <c r="O39" s="67" t="s">
        <v>168</v>
      </c>
      <c r="P39" s="72">
        <v>104048</v>
      </c>
      <c r="Q39" s="15"/>
    </row>
    <row r="40" spans="1:17" ht="60" customHeight="1" x14ac:dyDescent="0.25">
      <c r="A40" s="57" t="s">
        <v>115</v>
      </c>
      <c r="B40" s="58" t="s">
        <v>77</v>
      </c>
      <c r="C40" s="29" t="s">
        <v>5</v>
      </c>
      <c r="D40" s="59">
        <v>10</v>
      </c>
      <c r="E40" s="69">
        <v>4.9000000000000004</v>
      </c>
      <c r="F40" s="70">
        <v>5</v>
      </c>
      <c r="G40" s="69">
        <f t="shared" ref="G40" si="20">E40*D40</f>
        <v>49</v>
      </c>
      <c r="H40" s="71">
        <f t="shared" si="18"/>
        <v>51.45</v>
      </c>
      <c r="I40" s="54">
        <f t="shared" si="15"/>
        <v>5.1450000000000005</v>
      </c>
      <c r="J40" s="54">
        <f t="shared" si="16"/>
        <v>56.595000000000006</v>
      </c>
      <c r="K40" s="84" t="s">
        <v>59</v>
      </c>
      <c r="L40" s="84"/>
      <c r="M40" s="84"/>
      <c r="N40" s="84"/>
      <c r="O40" s="67" t="s">
        <v>155</v>
      </c>
      <c r="P40" s="60" t="s">
        <v>169</v>
      </c>
      <c r="Q40" s="15"/>
    </row>
    <row r="41" spans="1:17" ht="45.75" customHeight="1" x14ac:dyDescent="0.25">
      <c r="A41" s="57" t="s">
        <v>116</v>
      </c>
      <c r="B41" s="58" t="s">
        <v>77</v>
      </c>
      <c r="C41" s="29" t="s">
        <v>5</v>
      </c>
      <c r="D41" s="59">
        <v>30</v>
      </c>
      <c r="E41" s="69">
        <v>4.9000000000000004</v>
      </c>
      <c r="F41" s="70">
        <v>5</v>
      </c>
      <c r="G41" s="69">
        <f t="shared" ref="G41:G48" si="21">E41*D41</f>
        <v>147</v>
      </c>
      <c r="H41" s="71">
        <f t="shared" si="18"/>
        <v>154.35</v>
      </c>
      <c r="I41" s="54">
        <f t="shared" si="15"/>
        <v>15.435</v>
      </c>
      <c r="J41" s="54">
        <f t="shared" si="16"/>
        <v>169.785</v>
      </c>
      <c r="K41" s="84" t="s">
        <v>60</v>
      </c>
      <c r="L41" s="84"/>
      <c r="M41" s="84"/>
      <c r="N41" s="84"/>
      <c r="O41" s="67" t="s">
        <v>155</v>
      </c>
      <c r="P41" s="60" t="s">
        <v>170</v>
      </c>
      <c r="Q41" s="15"/>
    </row>
    <row r="42" spans="1:17" ht="44.25" customHeight="1" x14ac:dyDescent="0.25">
      <c r="A42" s="57" t="s">
        <v>117</v>
      </c>
      <c r="B42" s="58" t="s">
        <v>77</v>
      </c>
      <c r="C42" s="29" t="s">
        <v>5</v>
      </c>
      <c r="D42" s="59">
        <v>30</v>
      </c>
      <c r="E42" s="69">
        <v>4.9000000000000004</v>
      </c>
      <c r="F42" s="70">
        <v>5</v>
      </c>
      <c r="G42" s="69">
        <f t="shared" si="21"/>
        <v>147</v>
      </c>
      <c r="H42" s="71">
        <f t="shared" si="18"/>
        <v>154.35</v>
      </c>
      <c r="I42" s="54">
        <f t="shared" si="15"/>
        <v>15.435</v>
      </c>
      <c r="J42" s="54">
        <f t="shared" si="16"/>
        <v>169.785</v>
      </c>
      <c r="K42" s="84" t="s">
        <v>61</v>
      </c>
      <c r="L42" s="84"/>
      <c r="M42" s="84"/>
      <c r="N42" s="84"/>
      <c r="O42" s="67" t="s">
        <v>155</v>
      </c>
      <c r="P42" s="60" t="s">
        <v>171</v>
      </c>
      <c r="Q42" s="15"/>
    </row>
    <row r="43" spans="1:17" ht="45.75" customHeight="1" x14ac:dyDescent="0.25">
      <c r="A43" s="57" t="s">
        <v>118</v>
      </c>
      <c r="B43" s="58" t="s">
        <v>77</v>
      </c>
      <c r="C43" s="29" t="s">
        <v>5</v>
      </c>
      <c r="D43" s="59">
        <v>30</v>
      </c>
      <c r="E43" s="69">
        <v>4.9000000000000004</v>
      </c>
      <c r="F43" s="70">
        <v>5</v>
      </c>
      <c r="G43" s="69">
        <f t="shared" si="21"/>
        <v>147</v>
      </c>
      <c r="H43" s="71">
        <f t="shared" si="18"/>
        <v>154.35</v>
      </c>
      <c r="I43" s="54">
        <f t="shared" si="15"/>
        <v>15.435</v>
      </c>
      <c r="J43" s="54">
        <f t="shared" si="16"/>
        <v>169.785</v>
      </c>
      <c r="K43" s="84" t="s">
        <v>62</v>
      </c>
      <c r="L43" s="84"/>
      <c r="M43" s="84"/>
      <c r="N43" s="84"/>
      <c r="O43" s="67" t="s">
        <v>155</v>
      </c>
      <c r="P43" s="60" t="s">
        <v>172</v>
      </c>
      <c r="Q43" s="15"/>
    </row>
    <row r="44" spans="1:17" ht="48" customHeight="1" x14ac:dyDescent="0.25">
      <c r="A44" s="57" t="s">
        <v>119</v>
      </c>
      <c r="B44" s="58" t="s">
        <v>77</v>
      </c>
      <c r="C44" s="29" t="s">
        <v>5</v>
      </c>
      <c r="D44" s="59">
        <v>30</v>
      </c>
      <c r="E44" s="69">
        <v>4.9000000000000004</v>
      </c>
      <c r="F44" s="70">
        <v>5</v>
      </c>
      <c r="G44" s="69">
        <f t="shared" si="21"/>
        <v>147</v>
      </c>
      <c r="H44" s="71">
        <f t="shared" si="18"/>
        <v>154.35</v>
      </c>
      <c r="I44" s="54">
        <f t="shared" si="15"/>
        <v>15.435</v>
      </c>
      <c r="J44" s="54">
        <f t="shared" si="16"/>
        <v>169.785</v>
      </c>
      <c r="K44" s="84" t="s">
        <v>63</v>
      </c>
      <c r="L44" s="84"/>
      <c r="M44" s="84"/>
      <c r="N44" s="84"/>
      <c r="O44" s="67" t="s">
        <v>155</v>
      </c>
      <c r="P44" s="60" t="s">
        <v>173</v>
      </c>
      <c r="Q44" s="15"/>
    </row>
    <row r="45" spans="1:17" ht="45.75" customHeight="1" x14ac:dyDescent="0.25">
      <c r="A45" s="57" t="s">
        <v>120</v>
      </c>
      <c r="B45" s="58" t="s">
        <v>77</v>
      </c>
      <c r="C45" s="29" t="s">
        <v>5</v>
      </c>
      <c r="D45" s="59">
        <v>20</v>
      </c>
      <c r="E45" s="69">
        <v>4.9000000000000004</v>
      </c>
      <c r="F45" s="70">
        <v>5</v>
      </c>
      <c r="G45" s="69">
        <f t="shared" si="21"/>
        <v>98</v>
      </c>
      <c r="H45" s="71">
        <f t="shared" si="18"/>
        <v>102.9</v>
      </c>
      <c r="I45" s="54">
        <f t="shared" si="15"/>
        <v>10.290000000000001</v>
      </c>
      <c r="J45" s="54">
        <f t="shared" si="16"/>
        <v>113.19000000000001</v>
      </c>
      <c r="K45" s="84" t="s">
        <v>64</v>
      </c>
      <c r="L45" s="84"/>
      <c r="M45" s="84"/>
      <c r="N45" s="84"/>
      <c r="O45" s="67" t="s">
        <v>155</v>
      </c>
      <c r="P45" s="60" t="s">
        <v>174</v>
      </c>
      <c r="Q45" s="15"/>
    </row>
    <row r="46" spans="1:17" ht="45.75" customHeight="1" x14ac:dyDescent="0.25">
      <c r="A46" s="57" t="s">
        <v>121</v>
      </c>
      <c r="B46" s="58" t="s">
        <v>77</v>
      </c>
      <c r="C46" s="29" t="s">
        <v>5</v>
      </c>
      <c r="D46" s="59">
        <v>20</v>
      </c>
      <c r="E46" s="69">
        <v>4.9000000000000004</v>
      </c>
      <c r="F46" s="70">
        <v>5</v>
      </c>
      <c r="G46" s="69">
        <f t="shared" si="21"/>
        <v>98</v>
      </c>
      <c r="H46" s="71">
        <f t="shared" si="18"/>
        <v>102.9</v>
      </c>
      <c r="I46" s="54">
        <f t="shared" si="15"/>
        <v>10.290000000000001</v>
      </c>
      <c r="J46" s="54">
        <f t="shared" si="16"/>
        <v>113.19000000000001</v>
      </c>
      <c r="K46" s="84" t="s">
        <v>65</v>
      </c>
      <c r="L46" s="84"/>
      <c r="M46" s="84"/>
      <c r="N46" s="84"/>
      <c r="O46" s="67" t="s">
        <v>155</v>
      </c>
      <c r="P46" s="60" t="s">
        <v>175</v>
      </c>
      <c r="Q46" s="15"/>
    </row>
    <row r="47" spans="1:17" ht="47.25" customHeight="1" x14ac:dyDescent="0.25">
      <c r="A47" s="57" t="s">
        <v>122</v>
      </c>
      <c r="B47" s="58" t="s">
        <v>77</v>
      </c>
      <c r="C47" s="29" t="s">
        <v>5</v>
      </c>
      <c r="D47" s="59">
        <v>20</v>
      </c>
      <c r="E47" s="69">
        <v>4.9000000000000004</v>
      </c>
      <c r="F47" s="70">
        <v>5</v>
      </c>
      <c r="G47" s="69">
        <f t="shared" si="21"/>
        <v>98</v>
      </c>
      <c r="H47" s="71">
        <f t="shared" si="18"/>
        <v>102.9</v>
      </c>
      <c r="I47" s="54">
        <f t="shared" si="15"/>
        <v>10.290000000000001</v>
      </c>
      <c r="J47" s="54">
        <f t="shared" si="16"/>
        <v>113.19000000000001</v>
      </c>
      <c r="K47" s="84" t="s">
        <v>66</v>
      </c>
      <c r="L47" s="84"/>
      <c r="M47" s="84"/>
      <c r="N47" s="84"/>
      <c r="O47" s="67" t="s">
        <v>155</v>
      </c>
      <c r="P47" s="60" t="s">
        <v>176</v>
      </c>
      <c r="Q47" s="15"/>
    </row>
    <row r="48" spans="1:17" ht="46.5" customHeight="1" x14ac:dyDescent="0.25">
      <c r="A48" s="57" t="s">
        <v>123</v>
      </c>
      <c r="B48" s="58" t="s">
        <v>78</v>
      </c>
      <c r="C48" s="29" t="s">
        <v>5</v>
      </c>
      <c r="D48" s="59">
        <v>5</v>
      </c>
      <c r="E48" s="69">
        <v>2.7</v>
      </c>
      <c r="F48" s="70">
        <v>5</v>
      </c>
      <c r="G48" s="69">
        <f t="shared" si="21"/>
        <v>13.5</v>
      </c>
      <c r="H48" s="71">
        <f t="shared" si="18"/>
        <v>14.175000000000001</v>
      </c>
      <c r="I48" s="54">
        <f t="shared" si="15"/>
        <v>1.4175000000000002</v>
      </c>
      <c r="J48" s="54">
        <f t="shared" si="16"/>
        <v>15.592500000000001</v>
      </c>
      <c r="K48" s="84" t="s">
        <v>67</v>
      </c>
      <c r="L48" s="84"/>
      <c r="M48" s="84"/>
      <c r="N48" s="84"/>
      <c r="O48" s="67" t="s">
        <v>168</v>
      </c>
      <c r="P48" s="72">
        <v>113050</v>
      </c>
      <c r="Q48" s="15"/>
    </row>
    <row r="49" spans="1:17" ht="46.5" customHeight="1" x14ac:dyDescent="0.25">
      <c r="A49" s="57" t="s">
        <v>124</v>
      </c>
      <c r="B49" s="58" t="s">
        <v>78</v>
      </c>
      <c r="C49" s="29" t="s">
        <v>5</v>
      </c>
      <c r="D49" s="59">
        <v>5</v>
      </c>
      <c r="E49" s="69">
        <v>2.7</v>
      </c>
      <c r="F49" s="70">
        <v>5</v>
      </c>
      <c r="G49" s="69">
        <f t="shared" ref="G49:G64" si="22">E49*D49</f>
        <v>13.5</v>
      </c>
      <c r="H49" s="71">
        <f t="shared" si="18"/>
        <v>14.175000000000001</v>
      </c>
      <c r="I49" s="54">
        <f t="shared" si="15"/>
        <v>1.4175000000000002</v>
      </c>
      <c r="J49" s="54">
        <f t="shared" si="16"/>
        <v>15.592500000000001</v>
      </c>
      <c r="K49" s="84" t="s">
        <v>68</v>
      </c>
      <c r="L49" s="84"/>
      <c r="M49" s="84"/>
      <c r="N49" s="84"/>
      <c r="O49" s="67" t="s">
        <v>168</v>
      </c>
      <c r="P49" s="72">
        <v>113060</v>
      </c>
      <c r="Q49" s="15"/>
    </row>
    <row r="50" spans="1:17" ht="46.5" customHeight="1" x14ac:dyDescent="0.25">
      <c r="A50" s="57" t="s">
        <v>125</v>
      </c>
      <c r="B50" s="58" t="s">
        <v>78</v>
      </c>
      <c r="C50" s="29" t="s">
        <v>5</v>
      </c>
      <c r="D50" s="59">
        <v>5</v>
      </c>
      <c r="E50" s="69">
        <v>2.7</v>
      </c>
      <c r="F50" s="70">
        <v>5</v>
      </c>
      <c r="G50" s="69">
        <f t="shared" si="22"/>
        <v>13.5</v>
      </c>
      <c r="H50" s="71">
        <f t="shared" si="18"/>
        <v>14.175000000000001</v>
      </c>
      <c r="I50" s="54">
        <f t="shared" si="15"/>
        <v>1.4175000000000002</v>
      </c>
      <c r="J50" s="54">
        <f t="shared" si="16"/>
        <v>15.592500000000001</v>
      </c>
      <c r="K50" s="84" t="s">
        <v>69</v>
      </c>
      <c r="L50" s="84"/>
      <c r="M50" s="84"/>
      <c r="N50" s="84"/>
      <c r="O50" s="67" t="s">
        <v>168</v>
      </c>
      <c r="P50" s="72">
        <v>113070</v>
      </c>
      <c r="Q50" s="15"/>
    </row>
    <row r="51" spans="1:17" ht="47.25" customHeight="1" x14ac:dyDescent="0.25">
      <c r="A51" s="57" t="s">
        <v>126</v>
      </c>
      <c r="B51" s="58" t="s">
        <v>78</v>
      </c>
      <c r="C51" s="29" t="s">
        <v>5</v>
      </c>
      <c r="D51" s="59">
        <v>5</v>
      </c>
      <c r="E51" s="69">
        <v>2.7</v>
      </c>
      <c r="F51" s="70">
        <v>5</v>
      </c>
      <c r="G51" s="69">
        <f t="shared" si="22"/>
        <v>13.5</v>
      </c>
      <c r="H51" s="71">
        <f t="shared" si="18"/>
        <v>14.175000000000001</v>
      </c>
      <c r="I51" s="54">
        <f t="shared" si="15"/>
        <v>1.4175000000000002</v>
      </c>
      <c r="J51" s="54">
        <f t="shared" si="16"/>
        <v>15.592500000000001</v>
      </c>
      <c r="K51" s="84" t="s">
        <v>70</v>
      </c>
      <c r="L51" s="84"/>
      <c r="M51" s="84"/>
      <c r="N51" s="84"/>
      <c r="O51" s="67" t="s">
        <v>168</v>
      </c>
      <c r="P51" s="72">
        <v>113075</v>
      </c>
      <c r="Q51" s="15"/>
    </row>
    <row r="52" spans="1:17" ht="46.5" customHeight="1" x14ac:dyDescent="0.25">
      <c r="A52" s="57" t="s">
        <v>127</v>
      </c>
      <c r="B52" s="58" t="s">
        <v>78</v>
      </c>
      <c r="C52" s="29" t="s">
        <v>5</v>
      </c>
      <c r="D52" s="59">
        <v>5</v>
      </c>
      <c r="E52" s="69">
        <v>2.7</v>
      </c>
      <c r="F52" s="70">
        <v>5</v>
      </c>
      <c r="G52" s="69">
        <f t="shared" si="22"/>
        <v>13.5</v>
      </c>
      <c r="H52" s="71">
        <f t="shared" si="18"/>
        <v>14.175000000000001</v>
      </c>
      <c r="I52" s="54">
        <f t="shared" si="15"/>
        <v>1.4175000000000002</v>
      </c>
      <c r="J52" s="54">
        <f t="shared" si="16"/>
        <v>15.592500000000001</v>
      </c>
      <c r="K52" s="84" t="s">
        <v>71</v>
      </c>
      <c r="L52" s="84"/>
      <c r="M52" s="84"/>
      <c r="N52" s="84"/>
      <c r="O52" s="67" t="s">
        <v>168</v>
      </c>
      <c r="P52" s="72">
        <v>113080</v>
      </c>
      <c r="Q52" s="15"/>
    </row>
    <row r="53" spans="1:17" ht="46.5" customHeight="1" x14ac:dyDescent="0.25">
      <c r="A53" s="57" t="s">
        <v>128</v>
      </c>
      <c r="B53" s="58" t="s">
        <v>78</v>
      </c>
      <c r="C53" s="29" t="s">
        <v>5</v>
      </c>
      <c r="D53" s="59">
        <v>5</v>
      </c>
      <c r="E53" s="69">
        <v>2.7</v>
      </c>
      <c r="F53" s="70">
        <v>5</v>
      </c>
      <c r="G53" s="69">
        <f t="shared" si="22"/>
        <v>13.5</v>
      </c>
      <c r="H53" s="71">
        <f t="shared" si="18"/>
        <v>14.175000000000001</v>
      </c>
      <c r="I53" s="54">
        <f t="shared" si="15"/>
        <v>1.4175000000000002</v>
      </c>
      <c r="J53" s="54">
        <f t="shared" si="16"/>
        <v>15.592500000000001</v>
      </c>
      <c r="K53" s="84" t="s">
        <v>72</v>
      </c>
      <c r="L53" s="84"/>
      <c r="M53" s="84"/>
      <c r="N53" s="84"/>
      <c r="O53" s="67" t="s">
        <v>168</v>
      </c>
      <c r="P53" s="72">
        <v>113085</v>
      </c>
      <c r="Q53" s="15"/>
    </row>
    <row r="54" spans="1:17" ht="45" customHeight="1" x14ac:dyDescent="0.25">
      <c r="A54" s="57" t="s">
        <v>129</v>
      </c>
      <c r="B54" s="58" t="s">
        <v>78</v>
      </c>
      <c r="C54" s="29" t="s">
        <v>5</v>
      </c>
      <c r="D54" s="59">
        <v>5</v>
      </c>
      <c r="E54" s="69">
        <v>2.7</v>
      </c>
      <c r="F54" s="70">
        <v>5</v>
      </c>
      <c r="G54" s="69">
        <f t="shared" si="22"/>
        <v>13.5</v>
      </c>
      <c r="H54" s="71">
        <f t="shared" si="18"/>
        <v>14.175000000000001</v>
      </c>
      <c r="I54" s="54">
        <f t="shared" si="15"/>
        <v>1.4175000000000002</v>
      </c>
      <c r="J54" s="54">
        <f t="shared" si="16"/>
        <v>15.592500000000001</v>
      </c>
      <c r="K54" s="84" t="s">
        <v>73</v>
      </c>
      <c r="L54" s="84"/>
      <c r="M54" s="84"/>
      <c r="N54" s="84"/>
      <c r="O54" s="67" t="s">
        <v>168</v>
      </c>
      <c r="P54" s="72">
        <v>113090</v>
      </c>
      <c r="Q54" s="15"/>
    </row>
    <row r="55" spans="1:17" ht="47.25" customHeight="1" x14ac:dyDescent="0.25">
      <c r="A55" s="57" t="s">
        <v>130</v>
      </c>
      <c r="B55" s="58" t="s">
        <v>78</v>
      </c>
      <c r="C55" s="29" t="s">
        <v>5</v>
      </c>
      <c r="D55" s="59">
        <v>5</v>
      </c>
      <c r="E55" s="69">
        <v>2.7</v>
      </c>
      <c r="F55" s="70">
        <v>5</v>
      </c>
      <c r="G55" s="69">
        <f t="shared" si="22"/>
        <v>13.5</v>
      </c>
      <c r="H55" s="71">
        <f t="shared" si="18"/>
        <v>14.175000000000001</v>
      </c>
      <c r="I55" s="54">
        <f t="shared" si="15"/>
        <v>1.4175000000000002</v>
      </c>
      <c r="J55" s="54">
        <f t="shared" si="16"/>
        <v>15.592500000000001</v>
      </c>
      <c r="K55" s="84" t="s">
        <v>74</v>
      </c>
      <c r="L55" s="84"/>
      <c r="M55" s="84"/>
      <c r="N55" s="84"/>
      <c r="O55" s="67" t="s">
        <v>168</v>
      </c>
      <c r="P55" s="72">
        <v>113095</v>
      </c>
      <c r="Q55" s="15"/>
    </row>
    <row r="56" spans="1:17" ht="45" customHeight="1" x14ac:dyDescent="0.25">
      <c r="A56" s="57" t="s">
        <v>131</v>
      </c>
      <c r="B56" s="58" t="s">
        <v>77</v>
      </c>
      <c r="C56" s="29" t="s">
        <v>5</v>
      </c>
      <c r="D56" s="59">
        <v>5</v>
      </c>
      <c r="E56" s="69">
        <v>2.7</v>
      </c>
      <c r="F56" s="70">
        <v>5</v>
      </c>
      <c r="G56" s="69">
        <f t="shared" si="22"/>
        <v>13.5</v>
      </c>
      <c r="H56" s="71">
        <f t="shared" si="18"/>
        <v>14.175000000000001</v>
      </c>
      <c r="I56" s="54">
        <f t="shared" si="15"/>
        <v>1.4175000000000002</v>
      </c>
      <c r="J56" s="54">
        <f t="shared" si="16"/>
        <v>15.592500000000001</v>
      </c>
      <c r="K56" s="84" t="s">
        <v>67</v>
      </c>
      <c r="L56" s="84"/>
      <c r="M56" s="84"/>
      <c r="N56" s="84"/>
      <c r="O56" s="67" t="s">
        <v>168</v>
      </c>
      <c r="P56" s="72">
        <v>112050</v>
      </c>
      <c r="Q56" s="15"/>
    </row>
    <row r="57" spans="1:17" ht="43.5" customHeight="1" x14ac:dyDescent="0.25">
      <c r="A57" s="57" t="s">
        <v>132</v>
      </c>
      <c r="B57" s="58" t="s">
        <v>77</v>
      </c>
      <c r="C57" s="29" t="s">
        <v>5</v>
      </c>
      <c r="D57" s="59">
        <v>5</v>
      </c>
      <c r="E57" s="69">
        <v>2.7</v>
      </c>
      <c r="F57" s="70">
        <v>5</v>
      </c>
      <c r="G57" s="69">
        <f t="shared" si="22"/>
        <v>13.5</v>
      </c>
      <c r="H57" s="71">
        <f t="shared" si="18"/>
        <v>14.175000000000001</v>
      </c>
      <c r="I57" s="54">
        <f t="shared" si="15"/>
        <v>1.4175000000000002</v>
      </c>
      <c r="J57" s="54">
        <f t="shared" si="16"/>
        <v>15.592500000000001</v>
      </c>
      <c r="K57" s="84" t="s">
        <v>68</v>
      </c>
      <c r="L57" s="84"/>
      <c r="M57" s="84"/>
      <c r="N57" s="84"/>
      <c r="O57" s="67" t="s">
        <v>168</v>
      </c>
      <c r="P57" s="72">
        <v>112060</v>
      </c>
      <c r="Q57" s="15"/>
    </row>
    <row r="58" spans="1:17" ht="44.25" customHeight="1" x14ac:dyDescent="0.25">
      <c r="A58" s="57" t="s">
        <v>133</v>
      </c>
      <c r="B58" s="58" t="s">
        <v>77</v>
      </c>
      <c r="C58" s="29" t="s">
        <v>5</v>
      </c>
      <c r="D58" s="59">
        <v>5</v>
      </c>
      <c r="E58" s="69">
        <v>2.7</v>
      </c>
      <c r="F58" s="70">
        <v>5</v>
      </c>
      <c r="G58" s="69">
        <f t="shared" si="22"/>
        <v>13.5</v>
      </c>
      <c r="H58" s="71">
        <f t="shared" si="18"/>
        <v>14.175000000000001</v>
      </c>
      <c r="I58" s="54">
        <f t="shared" si="15"/>
        <v>1.4175000000000002</v>
      </c>
      <c r="J58" s="54">
        <f t="shared" si="16"/>
        <v>15.592500000000001</v>
      </c>
      <c r="K58" s="84" t="s">
        <v>69</v>
      </c>
      <c r="L58" s="84"/>
      <c r="M58" s="84"/>
      <c r="N58" s="84"/>
      <c r="O58" s="67" t="s">
        <v>168</v>
      </c>
      <c r="P58" s="72">
        <v>112070</v>
      </c>
      <c r="Q58" s="15"/>
    </row>
    <row r="59" spans="1:17" ht="47.25" customHeight="1" x14ac:dyDescent="0.25">
      <c r="A59" s="57" t="s">
        <v>134</v>
      </c>
      <c r="B59" s="58" t="s">
        <v>77</v>
      </c>
      <c r="C59" s="29" t="s">
        <v>5</v>
      </c>
      <c r="D59" s="59">
        <v>5</v>
      </c>
      <c r="E59" s="69">
        <v>2.7</v>
      </c>
      <c r="F59" s="70">
        <v>5</v>
      </c>
      <c r="G59" s="69">
        <f t="shared" si="22"/>
        <v>13.5</v>
      </c>
      <c r="H59" s="71">
        <f t="shared" si="18"/>
        <v>14.175000000000001</v>
      </c>
      <c r="I59" s="54">
        <f t="shared" si="15"/>
        <v>1.4175000000000002</v>
      </c>
      <c r="J59" s="54">
        <f t="shared" si="16"/>
        <v>15.592500000000001</v>
      </c>
      <c r="K59" s="84" t="s">
        <v>70</v>
      </c>
      <c r="L59" s="84"/>
      <c r="M59" s="84"/>
      <c r="N59" s="84"/>
      <c r="O59" s="67" t="s">
        <v>168</v>
      </c>
      <c r="P59" s="72">
        <v>112075</v>
      </c>
      <c r="Q59" s="15"/>
    </row>
    <row r="60" spans="1:17" ht="47.25" customHeight="1" x14ac:dyDescent="0.25">
      <c r="A60" s="57" t="s">
        <v>135</v>
      </c>
      <c r="B60" s="58" t="s">
        <v>77</v>
      </c>
      <c r="C60" s="29" t="s">
        <v>5</v>
      </c>
      <c r="D60" s="59">
        <v>5</v>
      </c>
      <c r="E60" s="69">
        <v>2.7</v>
      </c>
      <c r="F60" s="70">
        <v>5</v>
      </c>
      <c r="G60" s="69">
        <f t="shared" si="22"/>
        <v>13.5</v>
      </c>
      <c r="H60" s="71">
        <f t="shared" si="18"/>
        <v>14.175000000000001</v>
      </c>
      <c r="I60" s="54">
        <f t="shared" si="15"/>
        <v>1.4175000000000002</v>
      </c>
      <c r="J60" s="54">
        <f t="shared" si="16"/>
        <v>15.592500000000001</v>
      </c>
      <c r="K60" s="84" t="s">
        <v>71</v>
      </c>
      <c r="L60" s="84"/>
      <c r="M60" s="84"/>
      <c r="N60" s="84"/>
      <c r="O60" s="67" t="s">
        <v>168</v>
      </c>
      <c r="P60" s="72">
        <v>112080</v>
      </c>
      <c r="Q60" s="15"/>
    </row>
    <row r="61" spans="1:17" ht="48" customHeight="1" x14ac:dyDescent="0.25">
      <c r="A61" s="57" t="s">
        <v>136</v>
      </c>
      <c r="B61" s="58" t="s">
        <v>77</v>
      </c>
      <c r="C61" s="29" t="s">
        <v>5</v>
      </c>
      <c r="D61" s="59">
        <v>5</v>
      </c>
      <c r="E61" s="69">
        <v>2.7</v>
      </c>
      <c r="F61" s="70">
        <v>5</v>
      </c>
      <c r="G61" s="69">
        <f t="shared" si="22"/>
        <v>13.5</v>
      </c>
      <c r="H61" s="71">
        <f t="shared" si="18"/>
        <v>14.175000000000001</v>
      </c>
      <c r="I61" s="54">
        <f t="shared" si="15"/>
        <v>1.4175000000000002</v>
      </c>
      <c r="J61" s="54">
        <f t="shared" si="16"/>
        <v>15.592500000000001</v>
      </c>
      <c r="K61" s="84" t="s">
        <v>72</v>
      </c>
      <c r="L61" s="84"/>
      <c r="M61" s="84"/>
      <c r="N61" s="84"/>
      <c r="O61" s="67" t="s">
        <v>168</v>
      </c>
      <c r="P61" s="72">
        <v>112085</v>
      </c>
      <c r="Q61" s="15"/>
    </row>
    <row r="62" spans="1:17" ht="48" customHeight="1" x14ac:dyDescent="0.25">
      <c r="A62" s="57" t="s">
        <v>137</v>
      </c>
      <c r="B62" s="58" t="s">
        <v>77</v>
      </c>
      <c r="C62" s="29" t="s">
        <v>5</v>
      </c>
      <c r="D62" s="59">
        <v>5</v>
      </c>
      <c r="E62" s="69">
        <v>2.7</v>
      </c>
      <c r="F62" s="70">
        <v>5</v>
      </c>
      <c r="G62" s="69">
        <f t="shared" si="22"/>
        <v>13.5</v>
      </c>
      <c r="H62" s="71">
        <f t="shared" si="18"/>
        <v>14.175000000000001</v>
      </c>
      <c r="I62" s="54">
        <f t="shared" si="15"/>
        <v>1.4175000000000002</v>
      </c>
      <c r="J62" s="54">
        <f t="shared" si="16"/>
        <v>15.592500000000001</v>
      </c>
      <c r="K62" s="84" t="s">
        <v>73</v>
      </c>
      <c r="L62" s="84"/>
      <c r="M62" s="84"/>
      <c r="N62" s="84"/>
      <c r="O62" s="67" t="s">
        <v>168</v>
      </c>
      <c r="P62" s="72">
        <v>112090</v>
      </c>
      <c r="Q62" s="15"/>
    </row>
    <row r="63" spans="1:17" ht="46.5" customHeight="1" x14ac:dyDescent="0.25">
      <c r="A63" s="57" t="s">
        <v>138</v>
      </c>
      <c r="B63" s="58" t="s">
        <v>77</v>
      </c>
      <c r="C63" s="29" t="s">
        <v>5</v>
      </c>
      <c r="D63" s="59">
        <v>5</v>
      </c>
      <c r="E63" s="69">
        <v>2.7</v>
      </c>
      <c r="F63" s="70">
        <v>5</v>
      </c>
      <c r="G63" s="69">
        <f t="shared" si="22"/>
        <v>13.5</v>
      </c>
      <c r="H63" s="71">
        <f t="shared" si="18"/>
        <v>14.175000000000001</v>
      </c>
      <c r="I63" s="54">
        <f t="shared" si="15"/>
        <v>1.4175000000000002</v>
      </c>
      <c r="J63" s="54">
        <f t="shared" si="16"/>
        <v>15.592500000000001</v>
      </c>
      <c r="K63" s="84" t="s">
        <v>74</v>
      </c>
      <c r="L63" s="84"/>
      <c r="M63" s="84"/>
      <c r="N63" s="84"/>
      <c r="O63" s="67" t="s">
        <v>168</v>
      </c>
      <c r="P63" s="72">
        <v>112095</v>
      </c>
      <c r="Q63" s="15"/>
    </row>
    <row r="64" spans="1:17" ht="38.25" x14ac:dyDescent="0.25">
      <c r="A64" s="57" t="s">
        <v>139</v>
      </c>
      <c r="B64" s="61" t="s">
        <v>28</v>
      </c>
      <c r="C64" s="29" t="s">
        <v>5</v>
      </c>
      <c r="D64" s="59">
        <v>50</v>
      </c>
      <c r="E64" s="69">
        <v>2.1</v>
      </c>
      <c r="F64" s="70">
        <v>5</v>
      </c>
      <c r="G64" s="69">
        <f t="shared" si="22"/>
        <v>105</v>
      </c>
      <c r="H64" s="71">
        <f t="shared" si="18"/>
        <v>110.25</v>
      </c>
      <c r="I64" s="54">
        <f t="shared" si="15"/>
        <v>11.025</v>
      </c>
      <c r="J64" s="54">
        <f t="shared" si="16"/>
        <v>121.27500000000001</v>
      </c>
      <c r="K64" s="84" t="s">
        <v>152</v>
      </c>
      <c r="L64" s="84"/>
      <c r="M64" s="84"/>
      <c r="N64" s="84"/>
      <c r="O64" s="67" t="s">
        <v>168</v>
      </c>
      <c r="P64" s="67" t="s">
        <v>177</v>
      </c>
      <c r="Q64" s="15"/>
    </row>
    <row r="65" spans="1:17" ht="31.5" customHeight="1" x14ac:dyDescent="0.25">
      <c r="A65" s="57" t="s">
        <v>140</v>
      </c>
      <c r="B65" s="61" t="s">
        <v>28</v>
      </c>
      <c r="C65" s="29" t="s">
        <v>5</v>
      </c>
      <c r="D65" s="59">
        <v>60</v>
      </c>
      <c r="E65" s="69">
        <v>2.1</v>
      </c>
      <c r="F65" s="70">
        <v>5</v>
      </c>
      <c r="G65" s="69">
        <f t="shared" ref="G65:G67" si="23">E65*D65</f>
        <v>126</v>
      </c>
      <c r="H65" s="71">
        <f t="shared" si="18"/>
        <v>132.30000000000001</v>
      </c>
      <c r="I65" s="54">
        <f t="shared" si="15"/>
        <v>13.230000000000002</v>
      </c>
      <c r="J65" s="54">
        <f t="shared" si="16"/>
        <v>145.53</v>
      </c>
      <c r="K65" s="84" t="s">
        <v>79</v>
      </c>
      <c r="L65" s="84"/>
      <c r="M65" s="84"/>
      <c r="N65" s="84"/>
      <c r="O65" s="67" t="s">
        <v>168</v>
      </c>
      <c r="P65" s="67" t="s">
        <v>178</v>
      </c>
      <c r="Q65" s="15"/>
    </row>
    <row r="66" spans="1:17" ht="32.25" customHeight="1" x14ac:dyDescent="0.25">
      <c r="A66" s="57" t="s">
        <v>141</v>
      </c>
      <c r="B66" s="61" t="s">
        <v>28</v>
      </c>
      <c r="C66" s="29" t="s">
        <v>5</v>
      </c>
      <c r="D66" s="59">
        <v>50</v>
      </c>
      <c r="E66" s="69">
        <v>2.1</v>
      </c>
      <c r="F66" s="70">
        <v>5</v>
      </c>
      <c r="G66" s="69">
        <f t="shared" si="23"/>
        <v>105</v>
      </c>
      <c r="H66" s="71">
        <f t="shared" si="18"/>
        <v>110.25</v>
      </c>
      <c r="I66" s="54">
        <f t="shared" si="15"/>
        <v>11.025</v>
      </c>
      <c r="J66" s="54">
        <f t="shared" si="16"/>
        <v>121.27500000000001</v>
      </c>
      <c r="K66" s="84" t="s">
        <v>80</v>
      </c>
      <c r="L66" s="84"/>
      <c r="M66" s="84"/>
      <c r="N66" s="84"/>
      <c r="O66" s="67" t="s">
        <v>168</v>
      </c>
      <c r="P66" s="67" t="s">
        <v>179</v>
      </c>
      <c r="Q66" s="15"/>
    </row>
    <row r="67" spans="1:17" ht="31.5" customHeight="1" x14ac:dyDescent="0.25">
      <c r="A67" s="57" t="s">
        <v>142</v>
      </c>
      <c r="B67" s="61" t="s">
        <v>28</v>
      </c>
      <c r="C67" s="29" t="s">
        <v>5</v>
      </c>
      <c r="D67" s="59">
        <v>20</v>
      </c>
      <c r="E67" s="69">
        <v>10</v>
      </c>
      <c r="F67" s="70">
        <v>5</v>
      </c>
      <c r="G67" s="69">
        <f t="shared" si="23"/>
        <v>200</v>
      </c>
      <c r="H67" s="71">
        <f t="shared" si="18"/>
        <v>210</v>
      </c>
      <c r="I67" s="54">
        <f t="shared" si="15"/>
        <v>21</v>
      </c>
      <c r="J67" s="54">
        <f t="shared" si="16"/>
        <v>231</v>
      </c>
      <c r="K67" s="84" t="s">
        <v>81</v>
      </c>
      <c r="L67" s="84"/>
      <c r="M67" s="84"/>
      <c r="N67" s="84"/>
      <c r="O67" s="67" t="s">
        <v>155</v>
      </c>
      <c r="P67" s="60" t="s">
        <v>180</v>
      </c>
      <c r="Q67" s="15"/>
    </row>
    <row r="68" spans="1:17" s="9" customFormat="1" ht="15.75" customHeight="1" x14ac:dyDescent="0.25">
      <c r="A68" s="82" t="s">
        <v>143</v>
      </c>
      <c r="B68" s="82"/>
      <c r="C68" s="82"/>
      <c r="D68" s="82"/>
      <c r="E68" s="82"/>
      <c r="F68" s="82"/>
      <c r="G68" s="62">
        <f t="shared" ref="G68:I68" si="24">SUM(G27:G67)</f>
        <v>3359</v>
      </c>
      <c r="H68" s="62">
        <f t="shared" si="24"/>
        <v>3526.9500000000035</v>
      </c>
      <c r="I68" s="62">
        <f t="shared" si="24"/>
        <v>352.69500000000039</v>
      </c>
      <c r="J68" s="62">
        <f>SUM(J27:J67)</f>
        <v>3879.6450000000027</v>
      </c>
      <c r="K68" s="83"/>
      <c r="L68" s="83"/>
      <c r="M68" s="83"/>
      <c r="N68" s="83"/>
      <c r="O68" s="83"/>
      <c r="P68" s="83"/>
      <c r="Q68" s="17"/>
    </row>
    <row r="69" spans="1:17" s="19" customFormat="1" ht="15.75" customHeight="1" x14ac:dyDescent="0.25">
      <c r="A69" s="55" t="s">
        <v>31</v>
      </c>
      <c r="B69" s="100" t="s">
        <v>29</v>
      </c>
      <c r="C69" s="100"/>
      <c r="D69" s="100"/>
      <c r="E69" s="100"/>
      <c r="F69" s="100"/>
      <c r="G69" s="100"/>
      <c r="H69" s="100"/>
      <c r="I69" s="100"/>
      <c r="J69" s="100"/>
      <c r="K69" s="100"/>
      <c r="L69" s="100"/>
      <c r="M69" s="100"/>
      <c r="N69" s="100"/>
      <c r="O69" s="61"/>
      <c r="P69" s="61"/>
      <c r="Q69" s="18"/>
    </row>
    <row r="70" spans="1:17" s="10" customFormat="1" ht="28.5" customHeight="1" x14ac:dyDescent="0.25">
      <c r="A70" s="57" t="s">
        <v>144</v>
      </c>
      <c r="B70" s="58" t="s">
        <v>89</v>
      </c>
      <c r="C70" s="29" t="s">
        <v>5</v>
      </c>
      <c r="D70" s="59">
        <v>5</v>
      </c>
      <c r="E70" s="69">
        <v>36</v>
      </c>
      <c r="F70" s="70">
        <v>21</v>
      </c>
      <c r="G70" s="69">
        <f t="shared" ref="G70" si="25">E70*D70</f>
        <v>180</v>
      </c>
      <c r="H70" s="71">
        <f>G70*1.21</f>
        <v>217.79999999999998</v>
      </c>
      <c r="I70" s="73">
        <f>H70*0.1</f>
        <v>21.78</v>
      </c>
      <c r="J70" s="73">
        <f>H70+I70</f>
        <v>239.57999999999998</v>
      </c>
      <c r="K70" s="85" t="s">
        <v>82</v>
      </c>
      <c r="L70" s="85"/>
      <c r="M70" s="85"/>
      <c r="N70" s="85"/>
      <c r="O70" s="67" t="s">
        <v>155</v>
      </c>
      <c r="P70" s="60" t="s">
        <v>181</v>
      </c>
      <c r="Q70" s="18"/>
    </row>
    <row r="71" spans="1:17" ht="30" x14ac:dyDescent="0.25">
      <c r="A71" s="57" t="s">
        <v>145</v>
      </c>
      <c r="B71" s="58" t="s">
        <v>89</v>
      </c>
      <c r="C71" s="29" t="s">
        <v>5</v>
      </c>
      <c r="D71" s="59">
        <v>5</v>
      </c>
      <c r="E71" s="69">
        <v>36</v>
      </c>
      <c r="F71" s="70">
        <v>21</v>
      </c>
      <c r="G71" s="69">
        <f t="shared" ref="G71:G76" si="26">E71*D71</f>
        <v>180</v>
      </c>
      <c r="H71" s="71">
        <f t="shared" ref="H71:H76" si="27">G71*1.21</f>
        <v>217.79999999999998</v>
      </c>
      <c r="I71" s="73">
        <f t="shared" ref="I71:I76" si="28">H71*0.1</f>
        <v>21.78</v>
      </c>
      <c r="J71" s="73">
        <f t="shared" ref="J71:J76" si="29">H71+I71</f>
        <v>239.57999999999998</v>
      </c>
      <c r="K71" s="85" t="s">
        <v>83</v>
      </c>
      <c r="L71" s="85"/>
      <c r="M71" s="85"/>
      <c r="N71" s="85"/>
      <c r="O71" s="67" t="s">
        <v>155</v>
      </c>
      <c r="P71" s="60" t="s">
        <v>182</v>
      </c>
      <c r="Q71" s="18"/>
    </row>
    <row r="72" spans="1:17" ht="30" x14ac:dyDescent="0.25">
      <c r="A72" s="57" t="s">
        <v>146</v>
      </c>
      <c r="B72" s="58" t="s">
        <v>89</v>
      </c>
      <c r="C72" s="29" t="s">
        <v>5</v>
      </c>
      <c r="D72" s="59">
        <v>5</v>
      </c>
      <c r="E72" s="69">
        <v>36</v>
      </c>
      <c r="F72" s="70">
        <v>21</v>
      </c>
      <c r="G72" s="69">
        <f t="shared" si="26"/>
        <v>180</v>
      </c>
      <c r="H72" s="71">
        <f t="shared" si="27"/>
        <v>217.79999999999998</v>
      </c>
      <c r="I72" s="73">
        <f t="shared" si="28"/>
        <v>21.78</v>
      </c>
      <c r="J72" s="73">
        <f t="shared" si="29"/>
        <v>239.57999999999998</v>
      </c>
      <c r="K72" s="85" t="s">
        <v>84</v>
      </c>
      <c r="L72" s="85"/>
      <c r="M72" s="85"/>
      <c r="N72" s="85"/>
      <c r="O72" s="67" t="s">
        <v>155</v>
      </c>
      <c r="P72" s="60" t="s">
        <v>183</v>
      </c>
      <c r="Q72" s="18"/>
    </row>
    <row r="73" spans="1:17" s="21" customFormat="1" ht="30" x14ac:dyDescent="0.25">
      <c r="A73" s="57" t="s">
        <v>147</v>
      </c>
      <c r="B73" s="63" t="s">
        <v>89</v>
      </c>
      <c r="C73" s="64" t="s">
        <v>5</v>
      </c>
      <c r="D73" s="65">
        <v>5</v>
      </c>
      <c r="E73" s="69">
        <v>36</v>
      </c>
      <c r="F73" s="70">
        <v>21</v>
      </c>
      <c r="G73" s="69">
        <f t="shared" si="26"/>
        <v>180</v>
      </c>
      <c r="H73" s="71">
        <f t="shared" si="27"/>
        <v>217.79999999999998</v>
      </c>
      <c r="I73" s="73">
        <f t="shared" si="28"/>
        <v>21.78</v>
      </c>
      <c r="J73" s="73">
        <f t="shared" si="29"/>
        <v>239.57999999999998</v>
      </c>
      <c r="K73" s="86" t="s">
        <v>85</v>
      </c>
      <c r="L73" s="86"/>
      <c r="M73" s="86"/>
      <c r="N73" s="86"/>
      <c r="O73" s="67" t="s">
        <v>155</v>
      </c>
      <c r="P73" s="60" t="s">
        <v>184</v>
      </c>
      <c r="Q73" s="20"/>
    </row>
    <row r="74" spans="1:17" s="21" customFormat="1" ht="30" x14ac:dyDescent="0.25">
      <c r="A74" s="57" t="s">
        <v>148</v>
      </c>
      <c r="B74" s="63" t="s">
        <v>89</v>
      </c>
      <c r="C74" s="64" t="s">
        <v>5</v>
      </c>
      <c r="D74" s="65">
        <v>5</v>
      </c>
      <c r="E74" s="69">
        <v>36</v>
      </c>
      <c r="F74" s="70">
        <v>21</v>
      </c>
      <c r="G74" s="69">
        <f t="shared" si="26"/>
        <v>180</v>
      </c>
      <c r="H74" s="71">
        <f t="shared" si="27"/>
        <v>217.79999999999998</v>
      </c>
      <c r="I74" s="73">
        <f t="shared" si="28"/>
        <v>21.78</v>
      </c>
      <c r="J74" s="73">
        <f t="shared" si="29"/>
        <v>239.57999999999998</v>
      </c>
      <c r="K74" s="86" t="s">
        <v>86</v>
      </c>
      <c r="L74" s="86"/>
      <c r="M74" s="86"/>
      <c r="N74" s="86"/>
      <c r="O74" s="67" t="s">
        <v>155</v>
      </c>
      <c r="P74" s="60" t="s">
        <v>185</v>
      </c>
      <c r="Q74" s="20"/>
    </row>
    <row r="75" spans="1:17" s="21" customFormat="1" ht="30" x14ac:dyDescent="0.25">
      <c r="A75" s="57" t="s">
        <v>149</v>
      </c>
      <c r="B75" s="63" t="s">
        <v>89</v>
      </c>
      <c r="C75" s="64" t="s">
        <v>5</v>
      </c>
      <c r="D75" s="65">
        <v>5</v>
      </c>
      <c r="E75" s="69">
        <v>36</v>
      </c>
      <c r="F75" s="70">
        <v>21</v>
      </c>
      <c r="G75" s="69">
        <f t="shared" si="26"/>
        <v>180</v>
      </c>
      <c r="H75" s="71">
        <f t="shared" si="27"/>
        <v>217.79999999999998</v>
      </c>
      <c r="I75" s="73">
        <f t="shared" si="28"/>
        <v>21.78</v>
      </c>
      <c r="J75" s="73">
        <f t="shared" si="29"/>
        <v>239.57999999999998</v>
      </c>
      <c r="K75" s="86" t="s">
        <v>87</v>
      </c>
      <c r="L75" s="86"/>
      <c r="M75" s="86"/>
      <c r="N75" s="86"/>
      <c r="O75" s="67" t="s">
        <v>155</v>
      </c>
      <c r="P75" s="60" t="s">
        <v>186</v>
      </c>
      <c r="Q75" s="20"/>
    </row>
    <row r="76" spans="1:17" s="10" customFormat="1" ht="27.75" customHeight="1" x14ac:dyDescent="0.25">
      <c r="A76" s="57" t="s">
        <v>150</v>
      </c>
      <c r="B76" s="63" t="s">
        <v>89</v>
      </c>
      <c r="C76" s="64" t="s">
        <v>5</v>
      </c>
      <c r="D76" s="65">
        <v>5</v>
      </c>
      <c r="E76" s="69">
        <v>36</v>
      </c>
      <c r="F76" s="70">
        <v>21</v>
      </c>
      <c r="G76" s="69">
        <f t="shared" si="26"/>
        <v>180</v>
      </c>
      <c r="H76" s="71">
        <f t="shared" si="27"/>
        <v>217.79999999999998</v>
      </c>
      <c r="I76" s="73">
        <f t="shared" si="28"/>
        <v>21.78</v>
      </c>
      <c r="J76" s="73">
        <f t="shared" si="29"/>
        <v>239.57999999999998</v>
      </c>
      <c r="K76" s="86" t="s">
        <v>88</v>
      </c>
      <c r="L76" s="86"/>
      <c r="M76" s="86"/>
      <c r="N76" s="86"/>
      <c r="O76" s="67" t="s">
        <v>155</v>
      </c>
      <c r="P76" s="60" t="s">
        <v>187</v>
      </c>
      <c r="Q76" s="20"/>
    </row>
    <row r="77" spans="1:17" s="23" customFormat="1" ht="19.5" customHeight="1" x14ac:dyDescent="0.25">
      <c r="A77" s="82" t="s">
        <v>151</v>
      </c>
      <c r="B77" s="82"/>
      <c r="C77" s="82"/>
      <c r="D77" s="82"/>
      <c r="E77" s="82"/>
      <c r="F77" s="82"/>
      <c r="G77" s="66">
        <f t="shared" ref="G77:I77" si="30">SUM(G70:G76)</f>
        <v>1260</v>
      </c>
      <c r="H77" s="66">
        <f t="shared" si="30"/>
        <v>1524.6</v>
      </c>
      <c r="I77" s="66">
        <f t="shared" si="30"/>
        <v>152.46</v>
      </c>
      <c r="J77" s="66">
        <f>SUM(J70:J76)</f>
        <v>1677.0599999999997</v>
      </c>
      <c r="K77" s="83"/>
      <c r="L77" s="83"/>
      <c r="M77" s="83"/>
      <c r="N77" s="83"/>
      <c r="O77" s="83"/>
      <c r="P77" s="83"/>
      <c r="Q77" s="22"/>
    </row>
    <row r="78" spans="1:17" ht="44.25" customHeight="1" x14ac:dyDescent="0.25">
      <c r="A78" s="106" t="s">
        <v>196</v>
      </c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</row>
    <row r="79" spans="1:17" ht="19.5" customHeight="1" x14ac:dyDescent="0.25">
      <c r="A79" s="81"/>
      <c r="B79" s="81"/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</row>
    <row r="80" spans="1:17" x14ac:dyDescent="0.25">
      <c r="A80" s="108" t="s">
        <v>197</v>
      </c>
      <c r="B80"/>
      <c r="C80"/>
    </row>
    <row r="81" spans="1:13" x14ac:dyDescent="0.25">
      <c r="A81" s="108"/>
      <c r="B81"/>
      <c r="C81"/>
    </row>
    <row r="82" spans="1:13" x14ac:dyDescent="0.25">
      <c r="A82" s="108" t="s">
        <v>198</v>
      </c>
      <c r="B82"/>
      <c r="C82"/>
      <c r="K82" s="108" t="s">
        <v>199</v>
      </c>
    </row>
    <row r="83" spans="1:13" x14ac:dyDescent="0.25">
      <c r="A83" s="109" t="s">
        <v>200</v>
      </c>
      <c r="B83"/>
      <c r="C83"/>
      <c r="K83" s="109" t="s">
        <v>201</v>
      </c>
    </row>
    <row r="84" spans="1:13" x14ac:dyDescent="0.25">
      <c r="A84" s="109"/>
      <c r="B84"/>
      <c r="C84"/>
    </row>
    <row r="85" spans="1:13" x14ac:dyDescent="0.25">
      <c r="A85" s="109" t="s">
        <v>202</v>
      </c>
      <c r="B85"/>
      <c r="C85"/>
    </row>
    <row r="86" spans="1:13" x14ac:dyDescent="0.25">
      <c r="A86" s="109"/>
      <c r="B86"/>
      <c r="C86"/>
    </row>
    <row r="87" spans="1:13" x14ac:dyDescent="0.25">
      <c r="A87" s="109" t="s">
        <v>203</v>
      </c>
      <c r="B87"/>
      <c r="K87" s="109" t="s">
        <v>203</v>
      </c>
    </row>
    <row r="88" spans="1:13" x14ac:dyDescent="0.25">
      <c r="A88" s="109" t="s">
        <v>204</v>
      </c>
      <c r="C88" s="109" t="s">
        <v>206</v>
      </c>
      <c r="M88" s="109" t="s">
        <v>205</v>
      </c>
    </row>
    <row r="89" spans="1:13" x14ac:dyDescent="0.25">
      <c r="A89" s="109"/>
      <c r="B89"/>
      <c r="C89"/>
    </row>
  </sheetData>
  <mergeCells count="84">
    <mergeCell ref="M1:P1"/>
    <mergeCell ref="M2:P2"/>
    <mergeCell ref="E4:K4"/>
    <mergeCell ref="B69:N69"/>
    <mergeCell ref="K22:N22"/>
    <mergeCell ref="K23:N23"/>
    <mergeCell ref="K24:N24"/>
    <mergeCell ref="A25:F25"/>
    <mergeCell ref="K25:P25"/>
    <mergeCell ref="B26:N26"/>
    <mergeCell ref="K64:N64"/>
    <mergeCell ref="K65:N65"/>
    <mergeCell ref="K66:N66"/>
    <mergeCell ref="K67:N67"/>
    <mergeCell ref="K29:N29"/>
    <mergeCell ref="K30:N30"/>
    <mergeCell ref="K31:N31"/>
    <mergeCell ref="B20:P20"/>
    <mergeCell ref="K21:N21"/>
    <mergeCell ref="K19:N19"/>
    <mergeCell ref="K18:N18"/>
    <mergeCell ref="K12:P12"/>
    <mergeCell ref="B13:P13"/>
    <mergeCell ref="K16:N16"/>
    <mergeCell ref="A17:F17"/>
    <mergeCell ref="K17:P17"/>
    <mergeCell ref="A3:P3"/>
    <mergeCell ref="A5:P5"/>
    <mergeCell ref="A6:M6"/>
    <mergeCell ref="A7:P7"/>
    <mergeCell ref="K32:N32"/>
    <mergeCell ref="K27:N27"/>
    <mergeCell ref="K28:N28"/>
    <mergeCell ref="K8:N8"/>
    <mergeCell ref="K14:N14"/>
    <mergeCell ref="K15:N15"/>
    <mergeCell ref="B9:P9"/>
    <mergeCell ref="K10:N10"/>
    <mergeCell ref="K11:N11"/>
    <mergeCell ref="A12:F12"/>
    <mergeCell ref="K33:N33"/>
    <mergeCell ref="K34:N34"/>
    <mergeCell ref="K35:N35"/>
    <mergeCell ref="K36:N36"/>
    <mergeCell ref="K37:N37"/>
    <mergeCell ref="K49:N49"/>
    <mergeCell ref="K38:N38"/>
    <mergeCell ref="K39:N39"/>
    <mergeCell ref="K40:N40"/>
    <mergeCell ref="K41:N41"/>
    <mergeCell ref="K42:N42"/>
    <mergeCell ref="K43:N43"/>
    <mergeCell ref="K44:N44"/>
    <mergeCell ref="K45:N45"/>
    <mergeCell ref="K46:N46"/>
    <mergeCell ref="K47:N47"/>
    <mergeCell ref="K48:N48"/>
    <mergeCell ref="K61:N61"/>
    <mergeCell ref="K50:N50"/>
    <mergeCell ref="K51:N51"/>
    <mergeCell ref="K52:N52"/>
    <mergeCell ref="K53:N53"/>
    <mergeCell ref="K54:N54"/>
    <mergeCell ref="K55:N55"/>
    <mergeCell ref="K56:N56"/>
    <mergeCell ref="K57:N57"/>
    <mergeCell ref="K58:N58"/>
    <mergeCell ref="K59:N59"/>
    <mergeCell ref="K60:N60"/>
    <mergeCell ref="A79:P79"/>
    <mergeCell ref="A78:P78"/>
    <mergeCell ref="A77:F77"/>
    <mergeCell ref="K77:P77"/>
    <mergeCell ref="K62:N62"/>
    <mergeCell ref="K63:N63"/>
    <mergeCell ref="A68:F68"/>
    <mergeCell ref="K68:P68"/>
    <mergeCell ref="K70:N70"/>
    <mergeCell ref="K71:N71"/>
    <mergeCell ref="K72:N72"/>
    <mergeCell ref="K73:N73"/>
    <mergeCell ref="K74:N74"/>
    <mergeCell ref="K75:N75"/>
    <mergeCell ref="K76:N76"/>
  </mergeCells>
  <phoneticPr fontId="12" type="noConversion"/>
  <pageMargins left="0.31496062992125984" right="0.31496062992125984" top="0.74803149606299213" bottom="0.31496062992125984" header="0" footer="0"/>
  <pageSetup paperSize="9" scale="74" fitToHeight="0" pageOrder="overThenDown" orientation="landscape" r:id="rId1"/>
  <headerFooter alignWithMargins="0">
    <oddFooter>&amp;R&amp;"Calibri2,Regular"&amp;P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0000000000000007" right="0.70000000000000007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1-129 pirkimo dalys</vt:lpstr>
      <vt:lpstr>Lapas1</vt:lpstr>
      <vt:lpstr>'1-129 pirkimo dalys'!_Hlk60235319</vt:lpstr>
      <vt:lpstr>'1-129 pirkimo dalys'!Print_Area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Viesieji1</dc:creator>
  <cp:lastModifiedBy>Juristas</cp:lastModifiedBy>
  <cp:revision>0</cp:revision>
  <cp:lastPrinted>2020-12-31T11:17:21Z</cp:lastPrinted>
  <dcterms:created xsi:type="dcterms:W3CDTF">2016-09-09T09:35:31Z</dcterms:created>
  <dcterms:modified xsi:type="dcterms:W3CDTF">2020-12-31T11:17:22Z</dcterms:modified>
</cp:coreProperties>
</file>