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Septeka\KLIENTAI\Vilnius\VMUL\Konkursiniai\2020 11 16 Chirurginiai siuvimo reikmenys 513663\Pildomi\"/>
    </mc:Choice>
  </mc:AlternateContent>
  <xr:revisionPtr revIDLastSave="0" documentId="13_ncr:1_{3D89359F-3013-43C4-9215-E2579D007855}" xr6:coauthVersionLast="45" xr6:coauthVersionMax="45" xr10:uidLastSave="{00000000-0000-0000-0000-000000000000}"/>
  <bookViews>
    <workbookView xWindow="-120" yWindow="-120" windowWidth="29040" windowHeight="15840" xr2:uid="{00000000-000D-0000-FFFF-FFFF00000000}"/>
  </bookViews>
  <sheets>
    <sheet name="1-129 pirkimo dalys" sheetId="1" r:id="rId1"/>
    <sheet name="Lapas1" sheetId="2" r:id="rId2"/>
  </sheets>
  <definedNames>
    <definedName name="_xlnm.Print_Area" localSheetId="0">'1-129 pirkimo dalys'!$A$1:$R$49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1" l="1"/>
  <c r="J47" i="1" s="1"/>
  <c r="I45" i="1"/>
  <c r="J45" i="1" s="1"/>
  <c r="I46" i="1"/>
  <c r="J46" i="1" s="1"/>
  <c r="G44" i="1"/>
  <c r="H44" i="1"/>
  <c r="I42" i="1"/>
  <c r="J42" i="1" s="1"/>
  <c r="I43" i="1"/>
  <c r="J43" i="1" s="1"/>
  <c r="I41" i="1"/>
  <c r="I39" i="1"/>
  <c r="I38" i="1"/>
  <c r="J38" i="1" s="1"/>
  <c r="G37" i="1"/>
  <c r="H37" i="1"/>
  <c r="I36" i="1"/>
  <c r="J36" i="1" s="1"/>
  <c r="I35" i="1"/>
  <c r="J35" i="1" s="1"/>
  <c r="I33" i="1"/>
  <c r="J33" i="1" s="1"/>
  <c r="I19" i="1"/>
  <c r="J19" i="1" s="1"/>
  <c r="I18" i="1"/>
  <c r="J18" i="1" s="1"/>
  <c r="G15" i="1"/>
  <c r="H15" i="1"/>
  <c r="I14" i="1"/>
  <c r="J14" i="1" s="1"/>
  <c r="I13" i="1"/>
  <c r="J13" i="1" s="1"/>
  <c r="I11" i="1"/>
  <c r="J11" i="1" s="1"/>
  <c r="I10" i="1"/>
  <c r="J10" i="1" s="1"/>
  <c r="J37" i="1" l="1"/>
  <c r="I44" i="1"/>
  <c r="J39" i="1"/>
  <c r="I37" i="1"/>
  <c r="J41" i="1"/>
  <c r="J44" i="1" s="1"/>
  <c r="J15" i="1"/>
  <c r="I15" i="1"/>
</calcChain>
</file>

<file path=xl/sharedStrings.xml><?xml version="1.0" encoding="utf-8"?>
<sst xmlns="http://schemas.openxmlformats.org/spreadsheetml/2006/main" count="181" uniqueCount="124">
  <si>
    <t>BESIREZORBUOJANTI SIUVIMO MEDŽIAGA</t>
  </si>
  <si>
    <t>Mato vienetas</t>
  </si>
  <si>
    <t>Bendra orientacinė suma EUR (be PVM)</t>
  </si>
  <si>
    <t>Bendra orientacinė suma EUR (su PVM)</t>
  </si>
  <si>
    <t>Prekės katalogo Nr.</t>
  </si>
  <si>
    <t>vnt.</t>
  </si>
  <si>
    <t>Pavadinimas</t>
  </si>
  <si>
    <t>Orientacinis kiekis</t>
  </si>
  <si>
    <t>Vieneto kaina EUR (be PVM)</t>
  </si>
  <si>
    <t>PVM tarifas, %</t>
  </si>
  <si>
    <t>Dydis cm</t>
  </si>
  <si>
    <t>Katalogo kodas</t>
  </si>
  <si>
    <t>12.</t>
  </si>
  <si>
    <t>12.2</t>
  </si>
  <si>
    <t>Pirkimo dalies Nr.</t>
  </si>
  <si>
    <t>Firminis pavadi-nimas</t>
  </si>
  <si>
    <t>Implantų tinkleliai iš nesirezorbuojančios monofilamentinės polipropileno medžiagos</t>
  </si>
  <si>
    <t>Transobturatorinė šlaplės fiksavimo sistema</t>
  </si>
  <si>
    <t>Vientisas tinklelis</t>
  </si>
  <si>
    <t>1,1(±0.1) x 45(±5)</t>
  </si>
  <si>
    <t>Retrogaktinė šlaplės fiksavimo sistema</t>
  </si>
  <si>
    <t>17.</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</si>
  <si>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</si>
  <si>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</si>
  <si>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</si>
  <si>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</si>
  <si>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</si>
  <si>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</si>
  <si>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</si>
  <si>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</si>
  <si>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</si>
  <si>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</si>
  <si>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Kintamo diametro valvuliotomas (venų vožtuvų suardymui)</t>
  </si>
  <si>
    <t>1. Atraumatinis, automatiškai prisiderantis prie bet kokio skersmens venos.
2. Instrumento bendras ilgis 110 cm (± 5 cm).
3. Su simetriškai išsiplečiančiais ašmenimis; ne mažiau 4 vnt. Ašmenų minimalus išorinis diametras ne didesnis kaip 2,0 mm, maksimalus ašmenų išorinis diametras ne mažesnis nei 6,0 mm.
4. Su irigacijos kanalu skysčių injekcijai.
5. Galiojimo laikotarpis – ne trumpiau 12 mėn.
6. Paženklinta CE ženklu.</t>
  </si>
  <si>
    <t>47.</t>
  </si>
  <si>
    <t>Sterili besirezorbuojanti hemostatinė medžiaga kraujavimo stabdymui</t>
  </si>
  <si>
    <t>,,Dormia“ tipo krepšeliai akmenims šalinti</t>
  </si>
  <si>
    <t>82.</t>
  </si>
  <si>
    <t>Ypatingai aukštos kokybės nitinolinė styga - pravedėjas</t>
  </si>
  <si>
    <t>83.</t>
  </si>
  <si>
    <t>Priemonės endoveniniam gydymui lazeriu:</t>
  </si>
  <si>
    <t>Šviesolaidžio rinkinys plokščiu antgaliu</t>
  </si>
  <si>
    <t>kompl.</t>
  </si>
  <si>
    <t>Šviesolaidžio rinkinys "radialinio" tipo antgaliu</t>
  </si>
  <si>
    <t>Šviesolaidžio rinkinys "tulpės" tipo antgaliu</t>
  </si>
  <si>
    <t>92.</t>
  </si>
  <si>
    <t>Rinkinys gimdos tamponadai</t>
  </si>
  <si>
    <t>1. Rinkinys pogimdyviniam kraujavimui stabdyti.
2. Vienkartinis, sterilus. Susideda iš: balioninis kateteris – silikoninis, be latekso, baliono tūris 500 ml ir vienkartinis švirkštas – 60 ml.</t>
  </si>
  <si>
    <t>94.</t>
  </si>
  <si>
    <t>96.</t>
  </si>
  <si>
    <t>Laparoskopinės žirklės</t>
  </si>
  <si>
    <t>101.</t>
  </si>
  <si>
    <t>Techniniai reikalavimai</t>
  </si>
  <si>
    <t>Atviro konkurso sąlygų 2 priedas</t>
  </si>
  <si>
    <t>CHIRURGINIŲ SIUVIMO REIKMENŲ, TVARSLIAVOS IR KITŲ MEDICININIŲ  PRIEMONIŲ TECHNINĖ SPECIFIKACIJA</t>
  </si>
  <si>
    <t>Firminis pavadini-mas</t>
  </si>
  <si>
    <t>10 proc. techninėje specifika-cijoje nenuro-dytų, tačiau su pirkimo objektu susijusių prekių, suma*, Eur</t>
  </si>
  <si>
    <t>Maksimali pasiūlymo kaina*, Eur</t>
  </si>
  <si>
    <t>Medžiaga: Polipropilenas</t>
  </si>
  <si>
    <t>komplek-tas</t>
  </si>
  <si>
    <t>2 vnt. komplekte</t>
  </si>
  <si>
    <t>Metaliniai daugkartiniai transobturatoriniai įvedėjai</t>
  </si>
  <si>
    <t>1,1 (± 0,1) x 45 (± 5)</t>
  </si>
  <si>
    <t>Metaliniai daugkartiniai retrogaktiniai įvedėjai</t>
  </si>
  <si>
    <t>1. Instrumentas su 30 vnt. titaninių sraigtukų;
2. Instrumento diametras: 5 mm;
3. Kabučių medžiaga: titanas;
4. Kabučių forma: sraigto forma;
5. Sraigto skersmuo ne daugiau 4,0 mm, ilgis ne daugiau 3,8 mm.</t>
  </si>
  <si>
    <t>Endoskopinės siuvimo priemonės - vienkartinis
laparoskopinis išvaržų tinklelio fiksavimo instrumentas su sraigtukais</t>
  </si>
  <si>
    <t>1. Siuvimo kasetė: sterili;
2. Siuvimo kasetė turi tikti daugkartinio naudojimo “RLS“ arba analogiškiems linijiniams siuvimo aparatams;
3. Kasetės ilgis: 55 mm;
4. Kabutės: titaninės;
5. Kabučių skaičius kasetėje: 19 vnt.</t>
  </si>
  <si>
    <t>Daugkartinio naudojimo linijinio siuvimo aparato siuvimo priemonės - siuvimo kasetės</t>
  </si>
  <si>
    <t>Kompani-jos gaminto-jos pavadini-mas</t>
  </si>
  <si>
    <t>1. Dydis: 80 x 30 mm;
2. Želatininiai su hemostatiniu efektu;
3. Analiniai.
4. Paženklinta CE ženklu.</t>
  </si>
  <si>
    <t>Sterili besirezorbuojanti hemostatinė medžiaga kraujavimo stabdymui:</t>
  </si>
  <si>
    <t>1. 4 vielų; 2 - 2,5 F; ilgis ne trumpesnis nei 90 cm;
2. Su nuimama rankena;
3. Paženklinta CE ženklu.</t>
  </si>
  <si>
    <t>1. Kieta, nitinolinė, vienu lanksčiu vienu kietu galu, tiesi, juoda.
2. Hidrofiliniu padengimu ne mažiau kaip 75 cm ilgyje 0,035” x 150 cm (ne trumpesnė)
3. Vienkartinė, sterili.
4. Pateikti tai patvirtinančius dokumentus.
5. Paženklinta CE ženklu.</t>
  </si>
  <si>
    <t>Vienkartinį sterilų rinkinį sudaro:
1. Vienos atšakos kateteris su dilatatoriumi: dydis 6,8 Fr; ilgis 70 cm (± 2 cm), centimetrinis žymėjimas kas 1 ir 10 cm, vidinis diametras 1,8 mm, 2,2 mm; pagamintas be latekso, be DEHP; pagamintas iš balto polipropileno (PP); dilatatorius 5,4 Fr, ilgis 70 cm (± 2 cm).
2. Adata: ilgis 70 mm; dydis 18G.
3. J tipo pravedėjas su laikikliu: ne trumpesniu 150 cm ilgio, diametras 0,88 mm; dengtas teflonu (PTFE), abu galai lankstūs.
4. Šviesolaidis plokščiu antgaliu su juoda 2 - 3 mm pločio atžyma ties 75 - 80 cm ilgiu: storis 600 µm; ne trumpesnis nei 3 m; apvalkalas pagamintas iš nailono; SMA šviesolaidžio jungtis.
5. 1, 3 ir 4 punktuose nurodytos priemonės turi būti vieno gamintojo.
6. Paženklinta CE ženklu.</t>
  </si>
  <si>
    <t>Vienkartinį sterilų rinkinį sudaro:
1. Punkcinė adata 18G, 70 mm ilgio.
2. Pravedėjas: 1-as galiukas J tipo su tiesintuvu, 2-as galiukas - tiesus, abu galiukai lankstūs 45 - 50 cm ilgio.
3. Vienos atšakos kateteris 5 Fr, 10 - 12 cm ilgio.
4. Plėtiklis 5 Fr
5. Švirkštas 2,5 - 3 ml.
6. Skalpelis.
7. Radialinis šviesolaidis, skleidžiantis žiedinę energiją: ilgis 2,5 m, storis 600 µm, su kapiliaru, kuris integruotas šviesolaidžio gale, su laikikliu suderintu su kateteriu (jungtis SMA 905, 480 µ), centimetrinis žymėjimas kas 1 cm.
8. Visos nurodytos priemonės turi būti vieno gamintojo.
9. Paženklintas CE ženklu.</t>
  </si>
  <si>
    <t>Vienkartinį sterilų rinkinį sudaro:
1. Punkcinė adata 18G, 70 mm ilgio.
2. Pravedėjas: 1-as galiukas J tipo, 2-as galiukas - tiesus, abu galiukai lankstūs, 150 cm ilgio, su apsauginiu dangteliu.
3. Vienos atšakos kateteris 6,8 Fr, 70 cm ilgio, su plėtikliu 5,4 Fr, su žymėmis kas 1 cm ir kas 10 cm.
4. Šviesolaidis tulpės tipo antgaliu: ilgis 3,0 m, storis 600 µm (SMA jungtis, tinkanti lazeriui 810 nm - 1500 nm).
5. Paženklintas CE ženklu.
6. 2, 3 ir 4 punktuose nurodytos priemonės turi būti vieno gamintojo.</t>
  </si>
  <si>
    <t>1. Dydis: 75 mm (± 5 mm) x 100 mm (± 5 mm);
2. Pagaminta iš oksiduotos regeneruotos celiuliozės;
3. Vietiškai stabdanti kraujavimą per 3 - 4 min;
4. pH ~ 3,0;
5. Bakteriocidinis vietinis poveikis prieš Gram teigiamus ir Gram neigiamus mikroorganizmus;
6. Prilimpanti prie audinių, nemigruojanti;
7. Rezorbuojasi per 7 - 14 dienų;
8. Paženklinta CE ženklu.</t>
  </si>
  <si>
    <t>1. 5 mm skersmens;
2. Darbinis ilgis 300 mm (± 30mm);
3. Monopoliarinė radialinė universalioji jungtis;
4. Juda abu ašmenys;
5. Ašmenų ilgis 15 - 20 mm;
6. Ašmenys lenktos;
7. Vienkartinio naudojimo;
8. Steriliai supakuotos po 1 vnt.;
9. CE ženklinimas.</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</si>
  <si>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</si>
  <si>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12.1.</t>
  </si>
  <si>
    <t>12.1.1.</t>
  </si>
  <si>
    <t>12.1.2.</t>
  </si>
  <si>
    <t>12.2.1</t>
  </si>
  <si>
    <t>12.2.2</t>
  </si>
  <si>
    <t>12 pirkimo dalis iš viso:</t>
  </si>
  <si>
    <t>Pastabos dėl 1-18 pirkimo dalių:</t>
  </si>
  <si>
    <t>3. Vertinant chirurginių siūlų su adatomis konkursinę medžiagą bus leidžiama ± 1 mm paklaida adatoms,  kurių ilgis 10 - 22 mm, ilgesnių -  ± 2 mm.</t>
  </si>
  <si>
    <t>4. Adatos galo, kuriame tvirtinamas siūlas, diametras negali būti storesnis už siūlo diametrą.</t>
  </si>
  <si>
    <t>47.1.</t>
  </si>
  <si>
    <t>47.2.</t>
  </si>
  <si>
    <t>47 pirkimo dalis iš viso:</t>
  </si>
  <si>
    <t>92.1.</t>
  </si>
  <si>
    <t>92.2.</t>
  </si>
  <si>
    <t>92.3.</t>
  </si>
  <si>
    <t>92 pirkimo dalis iš viso:</t>
  </si>
  <si>
    <r>
      <rPr>
        <b/>
        <sz val="11"/>
        <color rgb="FF000000"/>
        <rFont val="Times New Roman"/>
        <family val="1"/>
        <charset val="186"/>
      </rPr>
      <t>Atkreipiame dėmesį</t>
    </r>
    <r>
      <rPr>
        <sz val="11"/>
        <color rgb="FF000000"/>
        <rFont val="Times New Roman"/>
        <family val="1"/>
        <charset val="186"/>
      </rPr>
      <t xml:space="preserve">: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t>
    </r>
    <r>
      <rPr>
        <b/>
        <sz val="11"/>
        <color rgb="FF000000"/>
        <rFont val="Times New Roman"/>
        <family val="1"/>
        <charset val="186"/>
      </rPr>
      <t>ATMETAMAS</t>
    </r>
    <r>
      <rPr>
        <sz val="11"/>
        <color rgb="FF000000"/>
        <rFont val="Times New Roman"/>
        <family val="1"/>
        <charset val="186"/>
      </rPr>
      <t>.</t>
    </r>
  </si>
  <si>
    <t>1-129 pirkimo dalys VšĮ Vilniaus miesto klinikinė ligoninė, Antakalnio g. 57, 10207 Vilnius</t>
  </si>
  <si>
    <t>1. Dydis: 80 mm ± 10 mm x 50 mm x 10 mm;
2. Kvadratiniai.
3. Standartiniai.
4. Želatininiai su hemostatiniu efektu.
5. Paženklinta CE ženklu.</t>
  </si>
  <si>
    <t>MFD30N.</t>
  </si>
  <si>
    <t>RLSC-55HU.</t>
  </si>
  <si>
    <t>Andramed.</t>
  </si>
  <si>
    <t>AVT-5F-8/1000, AVT-4F-8/900.</t>
  </si>
  <si>
    <t>CuraMedical.</t>
  </si>
  <si>
    <t>CS-010.</t>
  </si>
  <si>
    <t>CS-210.</t>
  </si>
  <si>
    <t>5</t>
  </si>
  <si>
    <t>Sp Medical.</t>
  </si>
  <si>
    <t>HY-N-S-ST-035-H-150.</t>
  </si>
  <si>
    <t>AI-HEL4.</t>
  </si>
  <si>
    <t>AI-RPU.</t>
  </si>
  <si>
    <t>IS-1-A.</t>
  </si>
  <si>
    <t>Utah.</t>
  </si>
  <si>
    <t>BTC-100.</t>
  </si>
  <si>
    <t>Cura Medical.</t>
  </si>
  <si>
    <t>CC-537.</t>
  </si>
  <si>
    <t>Lapro Surge.</t>
  </si>
  <si>
    <t>LS003.</t>
  </si>
  <si>
    <t>Uromed.</t>
  </si>
  <si>
    <t>74259015</t>
  </si>
  <si>
    <t>21</t>
  </si>
  <si>
    <t>Tobrix.</t>
  </si>
  <si>
    <t>Rinkinys TXKS1101 (TXAF600BFS, TXMP36072, TXEP40009703, 195352).</t>
  </si>
  <si>
    <t>Rinkinys TXMS1106 (TXMF600R, YS19001).</t>
  </si>
  <si>
    <t>Rinkinys TXKS1102 (TXAF600BTS, TXMP36072, TXEP40009703, 195352).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</si>
</sst>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quot;#,##0.00&quot;    &quot;;&quot;-&quot;#&quot;    &quot;;@&quot; &quot;"/>
    <numFmt numFmtId="165" formatCode="#,##0.00&quot; &quot;[$Lt-427];[Red]&quot;-&quot;#,##0.00&quot; &quot;[$Lt-427]"/>
  </numFmts>
  <fonts count="11" x14ac:knownFonts="1">
    <font>
      <sz val="11"/>
      <color rgb="FF000000"/>
      <name val="Calibri"/>
      <family val="2"/>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b/>
      <u/>
      <sz val="11"/>
      <color rgb="FF000000"/>
      <name val="Times New Roman"/>
      <family val="1"/>
      <charset val="186"/>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164" fontId="1" fillId="0" borderId="0"/>
    <xf numFmtId="0" fontId="2" fillId="0" borderId="0">
      <alignment horizontal="center"/>
    </xf>
    <xf numFmtId="0" fontId="2" fillId="0" borderId="0">
      <alignment horizontal="center" textRotation="90"/>
    </xf>
    <xf numFmtId="0" fontId="3" fillId="0" borderId="0"/>
    <xf numFmtId="165" fontId="3" fillId="0" borderId="0"/>
  </cellStyleXfs>
  <cellXfs count="88">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4" fillId="0" borderId="0" xfId="0" applyFont="1" applyBorder="1" applyAlignment="1">
      <alignment horizontal="right" vertical="top" wrapText="1"/>
    </xf>
    <xf numFmtId="0" fontId="4" fillId="0" borderId="0" xfId="0" applyFont="1" applyAlignment="1">
      <alignment horizontal="left" vertical="top" wrapText="1"/>
    </xf>
    <xf numFmtId="0" fontId="0" fillId="2" borderId="0" xfId="0" applyFont="1" applyFill="1" applyAlignment="1">
      <alignment vertical="top"/>
    </xf>
    <xf numFmtId="0" fontId="5" fillId="2" borderId="0" xfId="0" applyFont="1" applyFill="1" applyBorder="1" applyAlignment="1">
      <alignment vertical="top"/>
    </xf>
    <xf numFmtId="0" fontId="0" fillId="0" borderId="0" xfId="0" applyFont="1" applyAlignment="1">
      <alignment vertical="top"/>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0" fillId="0" borderId="0" xfId="0" applyFont="1"/>
    <xf numFmtId="0" fontId="0" fillId="3" borderId="0" xfId="0" applyFill="1"/>
    <xf numFmtId="4" fontId="5" fillId="0" borderId="2" xfId="0" applyNumberFormat="1" applyFont="1" applyBorder="1" applyAlignment="1">
      <alignment horizontal="center" vertical="center" wrapText="1"/>
    </xf>
    <xf numFmtId="0" fontId="6" fillId="0" borderId="0" xfId="0" applyFont="1" applyAlignment="1"/>
    <xf numFmtId="0" fontId="0" fillId="3" borderId="0" xfId="0" applyFill="1" applyAlignment="1">
      <alignment horizontal="left"/>
    </xf>
    <xf numFmtId="4" fontId="6" fillId="0" borderId="2" xfId="0" applyNumberFormat="1" applyFont="1" applyBorder="1" applyAlignment="1">
      <alignment horizontal="center" vertical="top" wrapText="1"/>
    </xf>
    <xf numFmtId="0" fontId="0" fillId="0" borderId="0" xfId="0" applyAlignment="1">
      <alignment horizontal="left"/>
    </xf>
    <xf numFmtId="0" fontId="0" fillId="0" borderId="0" xfId="0" applyAlignment="1">
      <alignment horizontal="center"/>
    </xf>
    <xf numFmtId="0" fontId="5" fillId="0" borderId="2" xfId="0" applyFont="1" applyBorder="1" applyAlignment="1">
      <alignment horizontal="center" vertical="top" wrapText="1"/>
    </xf>
    <xf numFmtId="4" fontId="8" fillId="0" borderId="1" xfId="0" applyNumberFormat="1" applyFont="1" applyBorder="1" applyAlignment="1">
      <alignment horizontal="center" vertical="top" wrapText="1"/>
    </xf>
    <xf numFmtId="0" fontId="0" fillId="4" borderId="0" xfId="0" applyFill="1"/>
    <xf numFmtId="0" fontId="8" fillId="0" borderId="0" xfId="0" applyFont="1" applyAlignment="1">
      <alignment horizontal="right"/>
    </xf>
    <xf numFmtId="0" fontId="8"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8" fillId="3" borderId="1" xfId="0" applyFont="1" applyFill="1" applyBorder="1" applyAlignment="1">
      <alignment horizontal="center" vertical="top" wrapText="1"/>
    </xf>
    <xf numFmtId="0" fontId="6"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top" wrapText="1"/>
    </xf>
    <xf numFmtId="0" fontId="8" fillId="0" borderId="1" xfId="0" applyFont="1" applyBorder="1" applyAlignment="1">
      <alignment horizontal="center" vertical="top" wrapText="1"/>
    </xf>
    <xf numFmtId="0" fontId="7" fillId="0" borderId="0" xfId="0" applyFont="1" applyAlignment="1">
      <alignment horizontal="center"/>
    </xf>
    <xf numFmtId="0" fontId="6" fillId="3" borderId="1" xfId="0" applyFont="1" applyFill="1" applyBorder="1" applyAlignment="1">
      <alignment horizontal="right" vertical="top" wrapText="1"/>
    </xf>
    <xf numFmtId="0" fontId="6" fillId="0" borderId="1" xfId="0" applyFont="1" applyFill="1" applyBorder="1" applyAlignment="1">
      <alignment horizontal="right" vertical="top" wrapText="1"/>
    </xf>
    <xf numFmtId="0" fontId="0" fillId="0" borderId="1" xfId="0" applyFill="1" applyBorder="1"/>
    <xf numFmtId="0" fontId="6" fillId="0"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9" fillId="0" borderId="0" xfId="0" applyFont="1" applyFill="1" applyBorder="1" applyAlignment="1">
      <alignment horizontal="left" wrapText="1"/>
    </xf>
    <xf numFmtId="0" fontId="9" fillId="0" borderId="0" xfId="0" applyFont="1" applyFill="1" applyBorder="1" applyAlignment="1">
      <alignment horizontal="left" vertical="top" wrapText="1"/>
    </xf>
    <xf numFmtId="0" fontId="6"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8" fillId="0" borderId="0" xfId="0" applyFont="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left" vertical="top"/>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3" xfId="0" applyFont="1" applyBorder="1" applyAlignment="1">
      <alignment horizontal="center" vertical="top" wrapText="1"/>
    </xf>
    <xf numFmtId="0" fontId="7" fillId="0" borderId="0" xfId="0" applyFont="1" applyFill="1" applyBorder="1" applyAlignment="1">
      <alignment horizontal="center"/>
    </xf>
    <xf numFmtId="0" fontId="0" fillId="0" borderId="0" xfId="0" applyFill="1" applyBorder="1"/>
    <xf numFmtId="0" fontId="10" fillId="2" borderId="0" xfId="0" applyFont="1" applyFill="1" applyBorder="1" applyAlignment="1">
      <alignment horizontal="left" vertical="top"/>
    </xf>
    <xf numFmtId="0" fontId="9" fillId="3" borderId="0" xfId="0" applyFont="1" applyFill="1" applyBorder="1" applyAlignment="1">
      <alignment horizontal="left" wrapText="1"/>
    </xf>
    <xf numFmtId="0" fontId="5" fillId="0"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5" fillId="0" borderId="1" xfId="0" applyFont="1" applyBorder="1" applyAlignment="1">
      <alignment horizontal="center" vertical="top" wrapText="1"/>
    </xf>
    <xf numFmtId="0" fontId="7" fillId="0" borderId="2" xfId="0" applyFont="1" applyFill="1" applyBorder="1" applyAlignment="1">
      <alignment vertical="top" wrapText="1"/>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49" fontId="8" fillId="0" borderId="2" xfId="0" applyNumberFormat="1" applyFont="1" applyFill="1" applyBorder="1" applyAlignment="1">
      <alignment horizontal="center" vertical="top" wrapText="1"/>
    </xf>
    <xf numFmtId="0" fontId="8" fillId="0" borderId="2"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3"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2" xfId="0" applyFont="1" applyFill="1" applyBorder="1" applyAlignment="1">
      <alignment vertical="top" wrapText="1"/>
    </xf>
    <xf numFmtId="49" fontId="0" fillId="0" borderId="2" xfId="0" applyNumberForma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Fill="1" applyBorder="1" applyAlignment="1">
      <alignment horizontal="center" vertical="top" wrapText="1"/>
    </xf>
    <xf numFmtId="3" fontId="6" fillId="0" borderId="1" xfId="0" applyNumberFormat="1"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6" fillId="0" borderId="1" xfId="0" applyFont="1" applyBorder="1" applyAlignment="1">
      <alignment horizontal="center" vertical="top" wrapText="1"/>
    </xf>
    <xf numFmtId="49" fontId="7" fillId="0" borderId="2"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49" fontId="8" fillId="0" borderId="2" xfId="0" applyNumberFormat="1" applyFont="1" applyBorder="1" applyAlignment="1">
      <alignment horizontal="center" vertical="top" wrapText="1"/>
    </xf>
  </cellXfs>
  <cellStyles count="6">
    <cellStyle name="Excel Built-in Comma"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9"/>
  <sheetViews>
    <sheetView tabSelected="1" topLeftCell="A13" workbookViewId="0">
      <selection activeCell="A8" sqref="A8:A14"/>
    </sheetView>
  </sheetViews>
  <sheetFormatPr defaultRowHeight="15" x14ac:dyDescent="0.25"/>
  <cols>
    <col min="1" max="1" width="7.28515625" style="21" customWidth="1"/>
    <col min="2" max="2" width="23.28515625" style="15" customWidth="1"/>
    <col min="3" max="3" width="9.5703125" style="22" customWidth="1"/>
    <col min="4" max="4" width="13.7109375" customWidth="1"/>
    <col min="5" max="5" width="10.7109375" customWidth="1"/>
    <col min="6" max="6" width="6.7109375" customWidth="1"/>
    <col min="7" max="10" width="12.28515625" customWidth="1"/>
    <col min="11" max="11" width="28" customWidth="1"/>
    <col min="12" max="12" width="7" customWidth="1"/>
    <col min="13" max="13" width="10.7109375" customWidth="1"/>
    <col min="14" max="14" width="8.28515625" customWidth="1"/>
    <col min="15" max="15" width="9.140625" customWidth="1"/>
    <col min="16" max="16" width="11.28515625" customWidth="1"/>
    <col min="17" max="17" width="11.140625" customWidth="1"/>
  </cols>
  <sheetData>
    <row r="1" spans="1:18" ht="15.75" customHeight="1" x14ac:dyDescent="0.25">
      <c r="A1"/>
      <c r="B1" s="1"/>
      <c r="C1" s="2"/>
      <c r="D1" s="3"/>
      <c r="E1" s="4"/>
      <c r="F1" s="4"/>
      <c r="G1" s="4"/>
      <c r="H1" s="4"/>
      <c r="I1" s="4"/>
      <c r="J1" s="4"/>
      <c r="K1" s="2"/>
      <c r="L1" s="2"/>
      <c r="M1" s="2"/>
      <c r="N1" s="2"/>
      <c r="O1" s="5"/>
      <c r="P1" s="5"/>
      <c r="Q1" s="5"/>
      <c r="R1" s="26" t="s">
        <v>53</v>
      </c>
    </row>
    <row r="2" spans="1:18" ht="15.75" x14ac:dyDescent="0.25">
      <c r="A2" s="54" t="s">
        <v>54</v>
      </c>
      <c r="B2" s="54"/>
      <c r="C2" s="54"/>
      <c r="D2" s="54"/>
      <c r="E2" s="54"/>
      <c r="F2" s="54"/>
      <c r="G2" s="54"/>
      <c r="H2" s="54"/>
      <c r="I2" s="54"/>
      <c r="J2" s="54"/>
      <c r="K2" s="54"/>
      <c r="L2" s="54"/>
      <c r="M2" s="54"/>
      <c r="N2" s="54"/>
      <c r="O2" s="54"/>
      <c r="P2" s="54"/>
    </row>
    <row r="3" spans="1:18" ht="15.75" x14ac:dyDescent="0.25">
      <c r="A3"/>
      <c r="B3"/>
      <c r="C3"/>
      <c r="E3" s="36"/>
      <c r="F3" s="36"/>
      <c r="G3" s="36"/>
      <c r="H3" s="36"/>
      <c r="I3" s="36"/>
      <c r="J3" s="36"/>
      <c r="K3" s="36"/>
      <c r="O3" s="6"/>
      <c r="P3" s="6"/>
      <c r="Q3" s="6"/>
      <c r="R3" s="6"/>
    </row>
    <row r="4" spans="1:18" x14ac:dyDescent="0.25">
      <c r="A4" s="55"/>
      <c r="B4" s="55"/>
      <c r="C4" s="55"/>
      <c r="D4" s="55"/>
      <c r="E4" s="55"/>
      <c r="F4" s="55"/>
      <c r="G4" s="55"/>
      <c r="H4" s="55"/>
      <c r="I4" s="55"/>
      <c r="J4" s="55"/>
      <c r="K4" s="55"/>
      <c r="L4" s="55"/>
      <c r="M4" s="55"/>
      <c r="N4" s="55"/>
      <c r="O4" s="55"/>
      <c r="P4" s="55"/>
    </row>
    <row r="5" spans="1:18" s="9" customFormat="1" ht="18" customHeight="1" x14ac:dyDescent="0.25">
      <c r="A5" s="56" t="s">
        <v>96</v>
      </c>
      <c r="B5" s="56"/>
      <c r="C5" s="56"/>
      <c r="D5" s="56"/>
      <c r="E5" s="56"/>
      <c r="F5" s="56"/>
      <c r="G5" s="56"/>
      <c r="H5" s="56"/>
      <c r="I5" s="56"/>
      <c r="J5" s="56"/>
      <c r="K5" s="56"/>
      <c r="L5" s="56"/>
      <c r="M5" s="56"/>
      <c r="N5" s="7"/>
      <c r="O5" s="8"/>
      <c r="P5" s="8"/>
      <c r="Q5" s="7"/>
      <c r="R5" s="7"/>
    </row>
    <row r="6" spans="1:18" ht="15" customHeight="1" x14ac:dyDescent="0.25">
      <c r="A6" s="54" t="s">
        <v>0</v>
      </c>
      <c r="B6" s="54"/>
      <c r="C6" s="54"/>
      <c r="D6" s="54"/>
      <c r="E6" s="54"/>
      <c r="F6" s="54"/>
      <c r="G6" s="54"/>
      <c r="H6" s="54"/>
      <c r="I6" s="54"/>
      <c r="J6" s="54"/>
      <c r="K6" s="54"/>
      <c r="L6" s="54"/>
      <c r="M6" s="54"/>
      <c r="N6" s="54"/>
      <c r="O6" s="54"/>
      <c r="P6" s="54"/>
    </row>
    <row r="7" spans="1:18" ht="156.75" x14ac:dyDescent="0.25">
      <c r="A7" s="23" t="s">
        <v>14</v>
      </c>
      <c r="B7" s="10" t="s">
        <v>6</v>
      </c>
      <c r="C7" s="10" t="s">
        <v>1</v>
      </c>
      <c r="D7" s="12" t="s">
        <v>7</v>
      </c>
      <c r="E7" s="13" t="s">
        <v>8</v>
      </c>
      <c r="F7" s="17" t="s">
        <v>9</v>
      </c>
      <c r="G7" s="13" t="s">
        <v>2</v>
      </c>
      <c r="H7" s="13" t="s">
        <v>3</v>
      </c>
      <c r="I7" s="13" t="s">
        <v>56</v>
      </c>
      <c r="J7" s="13" t="s">
        <v>57</v>
      </c>
      <c r="K7" s="14" t="s">
        <v>52</v>
      </c>
      <c r="L7" s="46" t="s">
        <v>10</v>
      </c>
      <c r="M7" s="47"/>
      <c r="N7" s="11" t="s">
        <v>11</v>
      </c>
      <c r="O7" s="11" t="s">
        <v>55</v>
      </c>
    </row>
    <row r="8" spans="1:18" ht="15.75" customHeight="1" x14ac:dyDescent="0.25">
      <c r="A8" s="85" t="s">
        <v>12</v>
      </c>
      <c r="B8" s="61" t="s">
        <v>16</v>
      </c>
      <c r="C8" s="61"/>
      <c r="D8" s="61"/>
      <c r="E8" s="61"/>
      <c r="F8" s="61"/>
      <c r="G8" s="61"/>
      <c r="H8" s="61"/>
      <c r="I8" s="61"/>
      <c r="J8" s="61"/>
      <c r="K8" s="61"/>
      <c r="L8" s="61"/>
      <c r="M8" s="61"/>
      <c r="N8" s="61"/>
      <c r="O8" s="61"/>
    </row>
    <row r="9" spans="1:18" ht="15" customHeight="1" x14ac:dyDescent="0.25">
      <c r="A9" s="86" t="s">
        <v>79</v>
      </c>
      <c r="B9" s="44" t="s">
        <v>17</v>
      </c>
      <c r="C9" s="44"/>
      <c r="D9" s="44"/>
      <c r="E9" s="44"/>
      <c r="F9" s="44"/>
      <c r="G9" s="44"/>
      <c r="H9" s="44"/>
      <c r="I9" s="44"/>
      <c r="J9" s="44"/>
      <c r="K9" s="44"/>
      <c r="L9" s="44"/>
      <c r="M9" s="44"/>
      <c r="N9" s="44"/>
      <c r="O9" s="44"/>
    </row>
    <row r="10" spans="1:18" ht="34.5" customHeight="1" x14ac:dyDescent="0.25">
      <c r="A10" s="87" t="s">
        <v>80</v>
      </c>
      <c r="B10" s="62" t="s">
        <v>18</v>
      </c>
      <c r="C10" s="63" t="s">
        <v>5</v>
      </c>
      <c r="D10" s="64">
        <v>200</v>
      </c>
      <c r="E10" s="65">
        <v>59</v>
      </c>
      <c r="F10" s="66">
        <v>5</v>
      </c>
      <c r="G10" s="65">
        <v>11800</v>
      </c>
      <c r="H10" s="65">
        <v>12390</v>
      </c>
      <c r="I10" s="65">
        <f>H10*0.1</f>
        <v>1239</v>
      </c>
      <c r="J10" s="65">
        <f>H10+I10</f>
        <v>13629</v>
      </c>
      <c r="K10" s="67" t="s">
        <v>58</v>
      </c>
      <c r="L10" s="68" t="s">
        <v>62</v>
      </c>
      <c r="M10" s="69"/>
      <c r="N10" s="70" t="s">
        <v>110</v>
      </c>
      <c r="O10" s="71"/>
    </row>
    <row r="11" spans="1:18" ht="30" x14ac:dyDescent="0.25">
      <c r="A11" s="87" t="s">
        <v>81</v>
      </c>
      <c r="B11" s="62" t="s">
        <v>61</v>
      </c>
      <c r="C11" s="63" t="s">
        <v>59</v>
      </c>
      <c r="D11" s="64">
        <v>5</v>
      </c>
      <c r="E11" s="65">
        <v>20</v>
      </c>
      <c r="F11" s="66" t="s">
        <v>119</v>
      </c>
      <c r="G11" s="65">
        <v>100</v>
      </c>
      <c r="H11" s="65">
        <v>121</v>
      </c>
      <c r="I11" s="65">
        <f>H11*0.1</f>
        <v>12.100000000000001</v>
      </c>
      <c r="J11" s="65">
        <f>H11+I11</f>
        <v>133.1</v>
      </c>
      <c r="K11" s="67" t="s">
        <v>60</v>
      </c>
      <c r="L11" s="68"/>
      <c r="M11" s="69"/>
      <c r="N11" s="70" t="s">
        <v>108</v>
      </c>
      <c r="O11" s="71"/>
    </row>
    <row r="12" spans="1:18" ht="15" customHeight="1" x14ac:dyDescent="0.25">
      <c r="A12" s="86" t="s">
        <v>13</v>
      </c>
      <c r="B12" s="44" t="s">
        <v>20</v>
      </c>
      <c r="C12" s="44"/>
      <c r="D12" s="44"/>
      <c r="E12" s="44"/>
      <c r="F12" s="44"/>
      <c r="G12" s="44"/>
      <c r="H12" s="44"/>
      <c r="I12" s="44"/>
      <c r="J12" s="44"/>
      <c r="K12" s="44"/>
      <c r="L12" s="44"/>
      <c r="M12" s="44"/>
      <c r="N12" s="44"/>
      <c r="O12" s="44"/>
    </row>
    <row r="13" spans="1:18" ht="36.75" customHeight="1" x14ac:dyDescent="0.25">
      <c r="A13" s="87" t="s">
        <v>82</v>
      </c>
      <c r="B13" s="62" t="s">
        <v>18</v>
      </c>
      <c r="C13" s="63" t="s">
        <v>5</v>
      </c>
      <c r="D13" s="64">
        <v>5</v>
      </c>
      <c r="E13" s="65">
        <v>59</v>
      </c>
      <c r="F13" s="72" t="s">
        <v>105</v>
      </c>
      <c r="G13" s="65">
        <v>295</v>
      </c>
      <c r="H13" s="65">
        <v>309.75</v>
      </c>
      <c r="I13" s="65">
        <f>H13*0.1</f>
        <v>30.975000000000001</v>
      </c>
      <c r="J13" s="65">
        <f>H13+I13</f>
        <v>340.72500000000002</v>
      </c>
      <c r="K13" s="67" t="s">
        <v>58</v>
      </c>
      <c r="L13" s="63"/>
      <c r="M13" s="63" t="s">
        <v>19</v>
      </c>
      <c r="N13" s="70" t="s">
        <v>110</v>
      </c>
      <c r="O13" s="71"/>
    </row>
    <row r="14" spans="1:18" ht="31.5" customHeight="1" x14ac:dyDescent="0.25">
      <c r="A14" s="87" t="s">
        <v>83</v>
      </c>
      <c r="B14" s="62" t="s">
        <v>63</v>
      </c>
      <c r="C14" s="63" t="s">
        <v>59</v>
      </c>
      <c r="D14" s="64">
        <v>1</v>
      </c>
      <c r="E14" s="65">
        <v>20</v>
      </c>
      <c r="F14" s="72" t="s">
        <v>119</v>
      </c>
      <c r="G14" s="65">
        <v>20</v>
      </c>
      <c r="H14" s="65">
        <v>24.2</v>
      </c>
      <c r="I14" s="65">
        <f>H14*0.1</f>
        <v>2.42</v>
      </c>
      <c r="J14" s="65">
        <f>H14+I14</f>
        <v>26.619999999999997</v>
      </c>
      <c r="K14" s="67" t="s">
        <v>60</v>
      </c>
      <c r="L14" s="63"/>
      <c r="M14" s="63"/>
      <c r="N14" s="70" t="s">
        <v>109</v>
      </c>
      <c r="O14" s="71"/>
    </row>
    <row r="15" spans="1:18" ht="15" customHeight="1" x14ac:dyDescent="0.25">
      <c r="A15" s="45" t="s">
        <v>84</v>
      </c>
      <c r="B15" s="45"/>
      <c r="C15" s="45"/>
      <c r="D15" s="45"/>
      <c r="E15" s="45"/>
      <c r="F15" s="45"/>
      <c r="G15" s="20">
        <f t="shared" ref="G15:I15" si="0">G10+G11+G13+G14</f>
        <v>12215</v>
      </c>
      <c r="H15" s="20">
        <f t="shared" si="0"/>
        <v>12844.95</v>
      </c>
      <c r="I15" s="20">
        <f t="shared" si="0"/>
        <v>1284.4949999999999</v>
      </c>
      <c r="J15" s="20">
        <f>J10+J11+J13+J14</f>
        <v>14129.445000000002</v>
      </c>
      <c r="K15" s="51"/>
      <c r="L15" s="52"/>
      <c r="M15" s="52"/>
      <c r="N15" s="52"/>
      <c r="O15" s="53"/>
    </row>
    <row r="16" spans="1:18" x14ac:dyDescent="0.25">
      <c r="A16"/>
      <c r="B16"/>
      <c r="C16"/>
    </row>
    <row r="17" spans="1:18" ht="131.25" customHeight="1" x14ac:dyDescent="0.25">
      <c r="A17" s="28" t="s">
        <v>14</v>
      </c>
      <c r="B17" s="29" t="s">
        <v>6</v>
      </c>
      <c r="C17" s="29" t="s">
        <v>1</v>
      </c>
      <c r="D17" s="32" t="s">
        <v>7</v>
      </c>
      <c r="E17" s="33" t="s">
        <v>8</v>
      </c>
      <c r="F17" s="33" t="s">
        <v>9</v>
      </c>
      <c r="G17" s="33" t="s">
        <v>2</v>
      </c>
      <c r="H17" s="33" t="s">
        <v>3</v>
      </c>
      <c r="I17" s="33" t="s">
        <v>56</v>
      </c>
      <c r="J17" s="33" t="s">
        <v>57</v>
      </c>
      <c r="K17" s="60" t="s">
        <v>52</v>
      </c>
      <c r="L17" s="60"/>
      <c r="M17" s="29" t="s">
        <v>11</v>
      </c>
      <c r="N17" s="29" t="s">
        <v>15</v>
      </c>
    </row>
    <row r="18" spans="1:18" ht="108" customHeight="1" x14ac:dyDescent="0.25">
      <c r="A18" s="82" t="s">
        <v>21</v>
      </c>
      <c r="B18" s="73" t="s">
        <v>65</v>
      </c>
      <c r="C18" s="74" t="s">
        <v>5</v>
      </c>
      <c r="D18" s="75">
        <v>200</v>
      </c>
      <c r="E18" s="76">
        <v>130</v>
      </c>
      <c r="F18" s="77">
        <v>5</v>
      </c>
      <c r="G18" s="76">
        <v>26000</v>
      </c>
      <c r="H18" s="76">
        <v>27300</v>
      </c>
      <c r="I18" s="76">
        <f>H18*0.1</f>
        <v>2730</v>
      </c>
      <c r="J18" s="76">
        <f>H18+I18</f>
        <v>30030</v>
      </c>
      <c r="K18" s="78" t="s">
        <v>64</v>
      </c>
      <c r="L18" s="78"/>
      <c r="M18" s="79" t="s">
        <v>98</v>
      </c>
      <c r="N18" s="35"/>
      <c r="P18" s="25"/>
      <c r="Q18" s="25"/>
      <c r="R18" s="25"/>
    </row>
    <row r="19" spans="1:18" ht="135" customHeight="1" x14ac:dyDescent="0.25">
      <c r="A19" s="82" t="s">
        <v>22</v>
      </c>
      <c r="B19" s="73" t="s">
        <v>67</v>
      </c>
      <c r="C19" s="79" t="s">
        <v>5</v>
      </c>
      <c r="D19" s="75">
        <v>160</v>
      </c>
      <c r="E19" s="76">
        <v>44</v>
      </c>
      <c r="F19" s="77">
        <v>5</v>
      </c>
      <c r="G19" s="76">
        <v>7040</v>
      </c>
      <c r="H19" s="76">
        <v>7392</v>
      </c>
      <c r="I19" s="76">
        <f>H19*0.1</f>
        <v>739.2</v>
      </c>
      <c r="J19" s="76">
        <f>H19+I19</f>
        <v>8131.2</v>
      </c>
      <c r="K19" s="78" t="s">
        <v>66</v>
      </c>
      <c r="L19" s="78"/>
      <c r="M19" s="79" t="s">
        <v>99</v>
      </c>
      <c r="N19" s="35"/>
      <c r="P19" s="25"/>
      <c r="Q19" s="25"/>
      <c r="R19" s="25"/>
    </row>
    <row r="20" spans="1:18" x14ac:dyDescent="0.25">
      <c r="A20"/>
      <c r="B20" s="18" t="s">
        <v>85</v>
      </c>
      <c r="C20"/>
    </row>
    <row r="21" spans="1:18" ht="15" customHeight="1" x14ac:dyDescent="0.25">
      <c r="A21"/>
      <c r="B21" s="42" t="s">
        <v>24</v>
      </c>
      <c r="C21" s="42"/>
      <c r="D21" s="42"/>
      <c r="E21" s="42"/>
      <c r="F21" s="42"/>
      <c r="G21" s="42"/>
      <c r="H21" s="42"/>
      <c r="I21" s="42"/>
      <c r="J21" s="42"/>
      <c r="K21" s="42"/>
      <c r="L21" s="42"/>
      <c r="M21" s="42"/>
      <c r="N21" s="42"/>
      <c r="O21" s="42"/>
      <c r="P21" s="42"/>
    </row>
    <row r="22" spans="1:18" ht="15" customHeight="1" x14ac:dyDescent="0.25">
      <c r="A22"/>
      <c r="B22" s="42" t="s">
        <v>25</v>
      </c>
      <c r="C22" s="42"/>
      <c r="D22" s="42"/>
      <c r="E22" s="42"/>
      <c r="F22" s="42"/>
      <c r="G22" s="42"/>
      <c r="H22" s="42"/>
      <c r="I22" s="42"/>
      <c r="J22" s="42"/>
      <c r="K22" s="42"/>
      <c r="L22" s="42"/>
      <c r="M22" s="42"/>
      <c r="N22" s="42"/>
      <c r="O22" s="42"/>
      <c r="P22" s="42"/>
    </row>
    <row r="23" spans="1:18" s="16" customFormat="1" ht="15" customHeight="1" x14ac:dyDescent="0.25">
      <c r="A23" s="19"/>
      <c r="B23" s="42" t="s">
        <v>86</v>
      </c>
      <c r="C23" s="42"/>
      <c r="D23" s="42"/>
      <c r="E23" s="42"/>
      <c r="F23" s="42"/>
      <c r="G23" s="42"/>
      <c r="H23" s="42"/>
      <c r="I23" s="42"/>
      <c r="J23" s="42"/>
      <c r="K23" s="42"/>
      <c r="L23" s="42"/>
      <c r="M23" s="42"/>
      <c r="N23" s="42"/>
      <c r="O23" s="42"/>
      <c r="P23" s="42"/>
    </row>
    <row r="24" spans="1:18" ht="15" customHeight="1" x14ac:dyDescent="0.25">
      <c r="A24"/>
      <c r="B24" s="42" t="s">
        <v>87</v>
      </c>
      <c r="C24" s="42"/>
      <c r="D24" s="42"/>
      <c r="E24" s="42"/>
      <c r="F24" s="42"/>
      <c r="G24" s="42"/>
      <c r="H24" s="42"/>
      <c r="I24" s="42"/>
      <c r="J24" s="42"/>
      <c r="K24" s="42"/>
      <c r="L24" s="42"/>
      <c r="M24" s="42"/>
      <c r="N24" s="42"/>
      <c r="O24" s="42"/>
      <c r="P24" s="42"/>
    </row>
    <row r="25" spans="1:18" ht="15" customHeight="1" x14ac:dyDescent="0.25">
      <c r="A25"/>
      <c r="B25" s="59" t="s">
        <v>26</v>
      </c>
      <c r="C25" s="59"/>
      <c r="D25" s="59"/>
      <c r="E25" s="59"/>
      <c r="F25" s="59"/>
      <c r="G25" s="59"/>
      <c r="H25" s="59"/>
      <c r="I25" s="59"/>
      <c r="J25" s="59"/>
      <c r="K25" s="59"/>
      <c r="L25" s="59"/>
      <c r="M25" s="59"/>
      <c r="N25" s="59"/>
      <c r="O25" s="59"/>
      <c r="P25" s="59"/>
    </row>
    <row r="26" spans="1:18" ht="15" customHeight="1" x14ac:dyDescent="0.25">
      <c r="A26"/>
      <c r="B26" s="42" t="s">
        <v>27</v>
      </c>
      <c r="C26" s="42"/>
      <c r="D26" s="42"/>
      <c r="E26" s="42"/>
      <c r="F26" s="42"/>
      <c r="G26" s="42"/>
      <c r="H26" s="42"/>
      <c r="I26" s="42"/>
      <c r="J26" s="42"/>
      <c r="K26" s="42"/>
      <c r="L26" s="42"/>
      <c r="M26" s="42"/>
      <c r="N26" s="42"/>
      <c r="O26" s="42"/>
      <c r="P26" s="42"/>
    </row>
    <row r="27" spans="1:18" ht="27" customHeight="1" x14ac:dyDescent="0.25">
      <c r="A27"/>
      <c r="B27" s="43" t="s">
        <v>28</v>
      </c>
      <c r="C27" s="43"/>
      <c r="D27" s="43"/>
      <c r="E27" s="43"/>
      <c r="F27" s="43"/>
      <c r="G27" s="43"/>
      <c r="H27" s="43"/>
      <c r="I27" s="43"/>
      <c r="J27" s="43"/>
      <c r="K27" s="43"/>
      <c r="L27" s="43"/>
      <c r="M27" s="43"/>
      <c r="N27" s="43"/>
      <c r="O27" s="43"/>
      <c r="P27" s="43"/>
    </row>
    <row r="28" spans="1:18" ht="15" customHeight="1" x14ac:dyDescent="0.25">
      <c r="A28"/>
      <c r="B28" s="42" t="s">
        <v>29</v>
      </c>
      <c r="C28" s="42"/>
      <c r="D28" s="42"/>
      <c r="E28" s="42"/>
      <c r="F28" s="42"/>
      <c r="G28" s="42"/>
      <c r="H28" s="42"/>
      <c r="I28" s="42"/>
      <c r="J28" s="42"/>
      <c r="K28" s="42"/>
      <c r="L28" s="42"/>
      <c r="M28" s="42"/>
      <c r="N28" s="42"/>
      <c r="O28" s="42"/>
      <c r="P28" s="42"/>
    </row>
    <row r="29" spans="1:18" ht="15" customHeight="1" x14ac:dyDescent="0.25">
      <c r="A29"/>
      <c r="B29" s="42" t="s">
        <v>30</v>
      </c>
      <c r="C29" s="42"/>
      <c r="D29" s="42"/>
      <c r="E29" s="42"/>
      <c r="F29" s="42"/>
      <c r="G29" s="42"/>
      <c r="H29" s="42"/>
      <c r="I29" s="42"/>
      <c r="J29" s="42"/>
      <c r="K29" s="42"/>
      <c r="L29" s="42"/>
      <c r="M29" s="42"/>
      <c r="N29" s="42"/>
      <c r="O29" s="42"/>
      <c r="P29" s="42"/>
    </row>
    <row r="30" spans="1:18" ht="15" customHeight="1" x14ac:dyDescent="0.25">
      <c r="A30"/>
      <c r="B30" s="57" t="s">
        <v>31</v>
      </c>
      <c r="C30" s="57"/>
      <c r="D30" s="57"/>
      <c r="E30" s="57"/>
      <c r="F30" s="57"/>
      <c r="G30" s="57"/>
      <c r="H30" s="57"/>
      <c r="I30" s="57"/>
      <c r="J30" s="57"/>
      <c r="K30" s="57"/>
      <c r="L30" s="57"/>
      <c r="M30" s="57"/>
      <c r="N30" s="57"/>
      <c r="O30" s="57"/>
      <c r="P30" s="57"/>
    </row>
    <row r="31" spans="1:18" x14ac:dyDescent="0.25">
      <c r="A31"/>
      <c r="B31"/>
      <c r="C31"/>
    </row>
    <row r="32" spans="1:18" ht="136.5" customHeight="1" x14ac:dyDescent="0.25">
      <c r="A32" s="29" t="s">
        <v>14</v>
      </c>
      <c r="B32" s="29" t="s">
        <v>6</v>
      </c>
      <c r="C32" s="29" t="s">
        <v>1</v>
      </c>
      <c r="D32" s="32" t="s">
        <v>7</v>
      </c>
      <c r="E32" s="33" t="s">
        <v>8</v>
      </c>
      <c r="F32" s="33" t="s">
        <v>9</v>
      </c>
      <c r="G32" s="33" t="s">
        <v>2</v>
      </c>
      <c r="H32" s="33" t="s">
        <v>3</v>
      </c>
      <c r="I32" s="33" t="s">
        <v>56</v>
      </c>
      <c r="J32" s="33" t="s">
        <v>57</v>
      </c>
      <c r="K32" s="58" t="s">
        <v>52</v>
      </c>
      <c r="L32" s="58"/>
      <c r="M32" s="58"/>
      <c r="N32" s="58"/>
      <c r="O32" s="29" t="s">
        <v>68</v>
      </c>
      <c r="P32" s="29" t="s">
        <v>4</v>
      </c>
    </row>
    <row r="33" spans="1:16" ht="141.75" customHeight="1" x14ac:dyDescent="0.25">
      <c r="A33" s="82" t="s">
        <v>23</v>
      </c>
      <c r="B33" s="73" t="s">
        <v>32</v>
      </c>
      <c r="C33" s="79" t="s">
        <v>5</v>
      </c>
      <c r="D33" s="75">
        <v>6</v>
      </c>
      <c r="E33" s="76">
        <v>660</v>
      </c>
      <c r="F33" s="77">
        <v>5</v>
      </c>
      <c r="G33" s="76">
        <v>3960</v>
      </c>
      <c r="H33" s="76">
        <v>4158</v>
      </c>
      <c r="I33" s="76">
        <f>H33*0.1</f>
        <v>415.8</v>
      </c>
      <c r="J33" s="76">
        <f>H33+I33</f>
        <v>4573.8</v>
      </c>
      <c r="K33" s="78" t="s">
        <v>33</v>
      </c>
      <c r="L33" s="78"/>
      <c r="M33" s="78"/>
      <c r="N33" s="78"/>
      <c r="O33" s="79" t="s">
        <v>100</v>
      </c>
      <c r="P33" s="79" t="s">
        <v>101</v>
      </c>
    </row>
    <row r="34" spans="1:16" s="15" customFormat="1" ht="18" customHeight="1" x14ac:dyDescent="0.25">
      <c r="A34" s="84" t="s">
        <v>34</v>
      </c>
      <c r="B34" s="41" t="s">
        <v>70</v>
      </c>
      <c r="C34" s="41"/>
      <c r="D34" s="41"/>
      <c r="E34" s="41"/>
      <c r="F34" s="41"/>
      <c r="G34" s="41"/>
      <c r="H34" s="41"/>
      <c r="I34" s="41"/>
      <c r="J34" s="41"/>
      <c r="K34" s="41"/>
      <c r="L34" s="41"/>
      <c r="M34" s="41"/>
      <c r="N34" s="41"/>
      <c r="O34" s="41"/>
      <c r="P34" s="41"/>
    </row>
    <row r="35" spans="1:16" s="15" customFormat="1" ht="77.25" customHeight="1" x14ac:dyDescent="0.25">
      <c r="A35" s="77" t="s">
        <v>88</v>
      </c>
      <c r="B35" s="80" t="s">
        <v>35</v>
      </c>
      <c r="C35" s="79" t="s">
        <v>5</v>
      </c>
      <c r="D35" s="75">
        <v>450</v>
      </c>
      <c r="E35" s="76">
        <v>1.8</v>
      </c>
      <c r="F35" s="77" t="s">
        <v>105</v>
      </c>
      <c r="G35" s="76">
        <v>810</v>
      </c>
      <c r="H35" s="76">
        <v>850.5</v>
      </c>
      <c r="I35" s="76">
        <f>H35*0.1</f>
        <v>85.050000000000011</v>
      </c>
      <c r="J35" s="76">
        <f>H35+I35</f>
        <v>935.55</v>
      </c>
      <c r="K35" s="78" t="s">
        <v>97</v>
      </c>
      <c r="L35" s="78"/>
      <c r="M35" s="78"/>
      <c r="N35" s="78"/>
      <c r="O35" s="79" t="s">
        <v>102</v>
      </c>
      <c r="P35" s="79" t="s">
        <v>103</v>
      </c>
    </row>
    <row r="36" spans="1:16" s="15" customFormat="1" ht="63" customHeight="1" x14ac:dyDescent="0.25">
      <c r="A36" s="77" t="s">
        <v>89</v>
      </c>
      <c r="B36" s="80" t="s">
        <v>35</v>
      </c>
      <c r="C36" s="79" t="s">
        <v>5</v>
      </c>
      <c r="D36" s="75">
        <v>800</v>
      </c>
      <c r="E36" s="76">
        <v>4.8</v>
      </c>
      <c r="F36" s="77" t="s">
        <v>105</v>
      </c>
      <c r="G36" s="76">
        <v>3840</v>
      </c>
      <c r="H36" s="76">
        <v>4032</v>
      </c>
      <c r="I36" s="76">
        <f>H36*0.1</f>
        <v>403.20000000000005</v>
      </c>
      <c r="J36" s="76">
        <f>H36+I36</f>
        <v>4435.2</v>
      </c>
      <c r="K36" s="78" t="s">
        <v>69</v>
      </c>
      <c r="L36" s="78"/>
      <c r="M36" s="78"/>
      <c r="N36" s="78"/>
      <c r="O36" s="79" t="s">
        <v>102</v>
      </c>
      <c r="P36" s="79" t="s">
        <v>104</v>
      </c>
    </row>
    <row r="37" spans="1:16" s="15" customFormat="1" ht="15.75" customHeight="1" x14ac:dyDescent="0.25">
      <c r="A37" s="38" t="s">
        <v>90</v>
      </c>
      <c r="B37" s="38"/>
      <c r="C37" s="38"/>
      <c r="D37" s="38"/>
      <c r="E37" s="38"/>
      <c r="F37" s="38"/>
      <c r="G37" s="24">
        <f t="shared" ref="G37:I37" si="1">SUM(G35:G36)</f>
        <v>4650</v>
      </c>
      <c r="H37" s="24">
        <f t="shared" si="1"/>
        <v>4882.5</v>
      </c>
      <c r="I37" s="24">
        <f t="shared" si="1"/>
        <v>488.25000000000006</v>
      </c>
      <c r="J37" s="24">
        <f>SUM(J35:J36)</f>
        <v>5370.75</v>
      </c>
      <c r="K37" s="39"/>
      <c r="L37" s="39"/>
      <c r="M37" s="39"/>
      <c r="N37" s="39"/>
      <c r="O37" s="39"/>
      <c r="P37" s="39"/>
    </row>
    <row r="38" spans="1:16" ht="46.5" customHeight="1" x14ac:dyDescent="0.25">
      <c r="A38" s="74" t="s">
        <v>37</v>
      </c>
      <c r="B38" s="73" t="s">
        <v>36</v>
      </c>
      <c r="C38" s="79" t="s">
        <v>5</v>
      </c>
      <c r="D38" s="75">
        <v>30</v>
      </c>
      <c r="E38" s="76">
        <v>89</v>
      </c>
      <c r="F38" s="77" t="s">
        <v>105</v>
      </c>
      <c r="G38" s="76">
        <v>2670</v>
      </c>
      <c r="H38" s="76">
        <v>2803.5</v>
      </c>
      <c r="I38" s="76">
        <f t="shared" ref="I38" si="2">H38*0.1</f>
        <v>280.35000000000002</v>
      </c>
      <c r="J38" s="76">
        <f t="shared" ref="J38" si="3">H38+I38</f>
        <v>3083.85</v>
      </c>
      <c r="K38" s="78" t="s">
        <v>71</v>
      </c>
      <c r="L38" s="78"/>
      <c r="M38" s="78"/>
      <c r="N38" s="78"/>
      <c r="O38" s="79" t="s">
        <v>117</v>
      </c>
      <c r="P38" s="77" t="s">
        <v>118</v>
      </c>
    </row>
    <row r="39" spans="1:16" ht="92.25" customHeight="1" x14ac:dyDescent="0.25">
      <c r="A39" s="74" t="s">
        <v>39</v>
      </c>
      <c r="B39" s="73" t="s">
        <v>38</v>
      </c>
      <c r="C39" s="79" t="s">
        <v>5</v>
      </c>
      <c r="D39" s="75">
        <v>180</v>
      </c>
      <c r="E39" s="76">
        <v>19</v>
      </c>
      <c r="F39" s="77" t="s">
        <v>105</v>
      </c>
      <c r="G39" s="76">
        <v>3420</v>
      </c>
      <c r="H39" s="76">
        <v>3591</v>
      </c>
      <c r="I39" s="76">
        <f>H39*0.1</f>
        <v>359.1</v>
      </c>
      <c r="J39" s="76">
        <f>H39+I39</f>
        <v>3950.1</v>
      </c>
      <c r="K39" s="78" t="s">
        <v>72</v>
      </c>
      <c r="L39" s="78"/>
      <c r="M39" s="78"/>
      <c r="N39" s="78"/>
      <c r="O39" s="79" t="s">
        <v>106</v>
      </c>
      <c r="P39" s="79" t="s">
        <v>107</v>
      </c>
    </row>
    <row r="40" spans="1:16" ht="17.25" customHeight="1" x14ac:dyDescent="0.25">
      <c r="A40" s="84" t="s">
        <v>45</v>
      </c>
      <c r="B40" s="40" t="s">
        <v>40</v>
      </c>
      <c r="C40" s="40"/>
      <c r="D40" s="40"/>
      <c r="E40" s="40"/>
      <c r="F40" s="40"/>
      <c r="G40" s="40"/>
      <c r="H40" s="40"/>
      <c r="I40" s="40"/>
      <c r="J40" s="40"/>
      <c r="K40" s="40"/>
      <c r="L40" s="40"/>
      <c r="M40" s="40"/>
      <c r="N40" s="40"/>
      <c r="O40" s="40"/>
      <c r="P40" s="40"/>
    </row>
    <row r="41" spans="1:16" ht="243.75" customHeight="1" x14ac:dyDescent="0.25">
      <c r="A41" s="77" t="s">
        <v>91</v>
      </c>
      <c r="B41" s="80" t="s">
        <v>41</v>
      </c>
      <c r="C41" s="79" t="s">
        <v>42</v>
      </c>
      <c r="D41" s="75">
        <v>400</v>
      </c>
      <c r="E41" s="76">
        <v>133</v>
      </c>
      <c r="F41" s="77" t="s">
        <v>105</v>
      </c>
      <c r="G41" s="76">
        <v>53200</v>
      </c>
      <c r="H41" s="76">
        <v>55860</v>
      </c>
      <c r="I41" s="76">
        <f>H41*0.1</f>
        <v>5586</v>
      </c>
      <c r="J41" s="76">
        <f>H41+I41</f>
        <v>61446</v>
      </c>
      <c r="K41" s="78" t="s">
        <v>73</v>
      </c>
      <c r="L41" s="78"/>
      <c r="M41" s="78"/>
      <c r="N41" s="78"/>
      <c r="O41" s="79" t="s">
        <v>120</v>
      </c>
      <c r="P41" s="79" t="s">
        <v>121</v>
      </c>
    </row>
    <row r="42" spans="1:16" ht="214.5" customHeight="1" x14ac:dyDescent="0.25">
      <c r="A42" s="77" t="s">
        <v>92</v>
      </c>
      <c r="B42" s="80" t="s">
        <v>43</v>
      </c>
      <c r="C42" s="79" t="s">
        <v>5</v>
      </c>
      <c r="D42" s="75">
        <v>50</v>
      </c>
      <c r="E42" s="76">
        <v>158</v>
      </c>
      <c r="F42" s="77" t="s">
        <v>105</v>
      </c>
      <c r="G42" s="76">
        <v>7900</v>
      </c>
      <c r="H42" s="76">
        <v>8295</v>
      </c>
      <c r="I42" s="76">
        <f t="shared" ref="I42:I43" si="4">H42*0.1</f>
        <v>829.5</v>
      </c>
      <c r="J42" s="76">
        <f t="shared" ref="J42:J43" si="5">H42+I42</f>
        <v>9124.5</v>
      </c>
      <c r="K42" s="78" t="s">
        <v>74</v>
      </c>
      <c r="L42" s="78"/>
      <c r="M42" s="78"/>
      <c r="N42" s="78"/>
      <c r="O42" s="79" t="s">
        <v>120</v>
      </c>
      <c r="P42" s="79" t="s">
        <v>122</v>
      </c>
    </row>
    <row r="43" spans="1:16" ht="171" customHeight="1" x14ac:dyDescent="0.25">
      <c r="A43" s="77" t="s">
        <v>93</v>
      </c>
      <c r="B43" s="80" t="s">
        <v>44</v>
      </c>
      <c r="C43" s="79" t="s">
        <v>5</v>
      </c>
      <c r="D43" s="75">
        <v>5</v>
      </c>
      <c r="E43" s="76">
        <v>160</v>
      </c>
      <c r="F43" s="77" t="s">
        <v>105</v>
      </c>
      <c r="G43" s="76">
        <v>800</v>
      </c>
      <c r="H43" s="76">
        <v>840</v>
      </c>
      <c r="I43" s="76">
        <f t="shared" si="4"/>
        <v>84</v>
      </c>
      <c r="J43" s="76">
        <f t="shared" si="5"/>
        <v>924</v>
      </c>
      <c r="K43" s="78" t="s">
        <v>75</v>
      </c>
      <c r="L43" s="78"/>
      <c r="M43" s="78"/>
      <c r="N43" s="78"/>
      <c r="O43" s="79" t="s">
        <v>120</v>
      </c>
      <c r="P43" s="79" t="s">
        <v>123</v>
      </c>
    </row>
    <row r="44" spans="1:16" ht="21.75" customHeight="1" x14ac:dyDescent="0.25">
      <c r="A44" s="31"/>
      <c r="B44" s="37" t="s">
        <v>94</v>
      </c>
      <c r="C44" s="37"/>
      <c r="D44" s="37"/>
      <c r="E44" s="37"/>
      <c r="F44" s="37"/>
      <c r="G44" s="34">
        <f t="shared" ref="G44:I44" si="6">SUM(G41:G43)</f>
        <v>61900</v>
      </c>
      <c r="H44" s="34">
        <f t="shared" si="6"/>
        <v>64995</v>
      </c>
      <c r="I44" s="34">
        <f t="shared" si="6"/>
        <v>6499.5</v>
      </c>
      <c r="J44" s="34">
        <f>SUM(J41:J43)</f>
        <v>71494.5</v>
      </c>
      <c r="K44" s="30"/>
      <c r="L44" s="30"/>
      <c r="M44" s="30"/>
      <c r="N44" s="30"/>
      <c r="O44" s="27"/>
      <c r="P44" s="27"/>
    </row>
    <row r="45" spans="1:16" ht="68.25" customHeight="1" x14ac:dyDescent="0.25">
      <c r="A45" s="74" t="s">
        <v>48</v>
      </c>
      <c r="B45" s="73" t="s">
        <v>46</v>
      </c>
      <c r="C45" s="79" t="s">
        <v>5</v>
      </c>
      <c r="D45" s="75">
        <v>2</v>
      </c>
      <c r="E45" s="81">
        <v>180</v>
      </c>
      <c r="F45" s="82" t="s">
        <v>105</v>
      </c>
      <c r="G45" s="81">
        <v>360</v>
      </c>
      <c r="H45" s="81">
        <v>378</v>
      </c>
      <c r="I45" s="81">
        <f t="shared" ref="I45:I46" si="7">H45*0.1</f>
        <v>37.800000000000004</v>
      </c>
      <c r="J45" s="81">
        <f t="shared" ref="J45:J46" si="8">H45+I45</f>
        <v>415.8</v>
      </c>
      <c r="K45" s="78" t="s">
        <v>47</v>
      </c>
      <c r="L45" s="78"/>
      <c r="M45" s="78"/>
      <c r="N45" s="78"/>
      <c r="O45" s="79" t="s">
        <v>111</v>
      </c>
      <c r="P45" s="79" t="s">
        <v>112</v>
      </c>
    </row>
    <row r="46" spans="1:16" ht="139.5" customHeight="1" x14ac:dyDescent="0.25">
      <c r="A46" s="74" t="s">
        <v>49</v>
      </c>
      <c r="B46" s="73" t="s">
        <v>35</v>
      </c>
      <c r="C46" s="83" t="s">
        <v>5</v>
      </c>
      <c r="D46" s="75">
        <v>20</v>
      </c>
      <c r="E46" s="81">
        <v>10.18</v>
      </c>
      <c r="F46" s="82" t="s">
        <v>105</v>
      </c>
      <c r="G46" s="81">
        <v>203.6</v>
      </c>
      <c r="H46" s="81">
        <v>213.78</v>
      </c>
      <c r="I46" s="81">
        <f t="shared" si="7"/>
        <v>21.378</v>
      </c>
      <c r="J46" s="81">
        <f t="shared" si="8"/>
        <v>235.15800000000002</v>
      </c>
      <c r="K46" s="78" t="s">
        <v>76</v>
      </c>
      <c r="L46" s="78"/>
      <c r="M46" s="78"/>
      <c r="N46" s="78"/>
      <c r="O46" s="79" t="s">
        <v>113</v>
      </c>
      <c r="P46" s="79" t="s">
        <v>114</v>
      </c>
    </row>
    <row r="47" spans="1:16" ht="137.25" customHeight="1" x14ac:dyDescent="0.25">
      <c r="A47" s="74" t="s">
        <v>51</v>
      </c>
      <c r="B47" s="73" t="s">
        <v>50</v>
      </c>
      <c r="C47" s="79" t="s">
        <v>5</v>
      </c>
      <c r="D47" s="75">
        <v>30</v>
      </c>
      <c r="E47" s="81">
        <v>38</v>
      </c>
      <c r="F47" s="82" t="s">
        <v>105</v>
      </c>
      <c r="G47" s="81">
        <v>1140</v>
      </c>
      <c r="H47" s="81">
        <v>1197</v>
      </c>
      <c r="I47" s="81">
        <f>H47*0.1</f>
        <v>119.7</v>
      </c>
      <c r="J47" s="81">
        <f>H47+I47</f>
        <v>1316.7</v>
      </c>
      <c r="K47" s="78" t="s">
        <v>77</v>
      </c>
      <c r="L47" s="78"/>
      <c r="M47" s="78"/>
      <c r="N47" s="78"/>
      <c r="O47" s="79" t="s">
        <v>115</v>
      </c>
      <c r="P47" s="79" t="s">
        <v>116</v>
      </c>
    </row>
    <row r="48" spans="1:16" ht="44.25" customHeight="1" x14ac:dyDescent="0.25">
      <c r="A48" s="49" t="s">
        <v>78</v>
      </c>
      <c r="B48" s="50"/>
      <c r="C48" s="50"/>
      <c r="D48" s="50"/>
      <c r="E48" s="50"/>
      <c r="F48" s="50"/>
      <c r="G48" s="50"/>
      <c r="H48" s="50"/>
      <c r="I48" s="50"/>
      <c r="J48" s="50"/>
      <c r="K48" s="50"/>
      <c r="L48" s="50"/>
      <c r="M48" s="50"/>
      <c r="N48" s="50"/>
      <c r="O48" s="50"/>
      <c r="P48" s="50"/>
    </row>
    <row r="49" spans="1:16" ht="58.5" customHeight="1" x14ac:dyDescent="0.25">
      <c r="A49" s="48" t="s">
        <v>95</v>
      </c>
      <c r="B49" s="48"/>
      <c r="C49" s="48"/>
      <c r="D49" s="48"/>
      <c r="E49" s="48"/>
      <c r="F49" s="48"/>
      <c r="G49" s="48"/>
      <c r="H49" s="48"/>
      <c r="I49" s="48"/>
      <c r="J49" s="48"/>
      <c r="K49" s="48"/>
      <c r="L49" s="48"/>
      <c r="M49" s="48"/>
      <c r="N49" s="48"/>
      <c r="O49" s="48"/>
      <c r="P49" s="48"/>
    </row>
  </sheetData>
  <mergeCells count="45">
    <mergeCell ref="A49:P49"/>
    <mergeCell ref="A48:P48"/>
    <mergeCell ref="L11:M11"/>
    <mergeCell ref="K15:O15"/>
    <mergeCell ref="A2:P2"/>
    <mergeCell ref="A4:P4"/>
    <mergeCell ref="A5:M5"/>
    <mergeCell ref="A6:P6"/>
    <mergeCell ref="B30:P30"/>
    <mergeCell ref="K32:N32"/>
    <mergeCell ref="K33:N33"/>
    <mergeCell ref="B23:P23"/>
    <mergeCell ref="B24:P24"/>
    <mergeCell ref="B25:P25"/>
    <mergeCell ref="K17:L17"/>
    <mergeCell ref="B8:O8"/>
    <mergeCell ref="B9:O9"/>
    <mergeCell ref="B12:O12"/>
    <mergeCell ref="A15:F15"/>
    <mergeCell ref="L7:M7"/>
    <mergeCell ref="L10:M10"/>
    <mergeCell ref="B28:P28"/>
    <mergeCell ref="B29:P29"/>
    <mergeCell ref="K18:L18"/>
    <mergeCell ref="B21:P21"/>
    <mergeCell ref="B22:P22"/>
    <mergeCell ref="K19:L19"/>
    <mergeCell ref="B26:P26"/>
    <mergeCell ref="B27:P27"/>
    <mergeCell ref="K46:N46"/>
    <mergeCell ref="K47:N47"/>
    <mergeCell ref="E3:K3"/>
    <mergeCell ref="K41:N41"/>
    <mergeCell ref="K42:N42"/>
    <mergeCell ref="K43:N43"/>
    <mergeCell ref="B44:F44"/>
    <mergeCell ref="K45:N45"/>
    <mergeCell ref="A37:F37"/>
    <mergeCell ref="K37:P37"/>
    <mergeCell ref="K38:N38"/>
    <mergeCell ref="K39:N39"/>
    <mergeCell ref="B40:P40"/>
    <mergeCell ref="B34:P34"/>
    <mergeCell ref="K35:N35"/>
    <mergeCell ref="K36:N36"/>
  </mergeCells>
  <pageMargins left="0.31496062992125984" right="0.31496062992125984" top="0.74803149606299213" bottom="0.31496062992125984" header="0" footer="0"/>
  <pageSetup paperSize="9" scale="66"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1-129 pirkimo dalys</vt:lpstr>
      <vt:lpstr>Lapas1</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E B</cp:lastModifiedBy>
  <cp:revision>0</cp:revision>
  <cp:lastPrinted>2020-09-30T07:40:13Z</cp:lastPrinted>
  <dcterms:created xsi:type="dcterms:W3CDTF">2016-09-09T09:35:31Z</dcterms:created>
  <dcterms:modified xsi:type="dcterms:W3CDTF">2020-11-09T14:27:29Z</dcterms:modified>
</cp:coreProperties>
</file>