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O:\VIESA\BODE\Konkursai\2020\Klaipedos universitetine\11.25\"/>
    </mc:Choice>
  </mc:AlternateContent>
  <xr:revisionPtr revIDLastSave="0" documentId="13_ncr:1_{FFFB87D3-5C99-4077-903F-4216B35903C9}" xr6:coauthVersionLast="45" xr6:coauthVersionMax="45" xr10:uidLastSave="{00000000-0000-0000-0000-000000000000}"/>
  <bookViews>
    <workbookView xWindow="-108" yWindow="-108" windowWidth="23256" windowHeight="12576" xr2:uid="{91F0C956-BF63-484D-8ED4-86FF87215C69}"/>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6" i="1" l="1"/>
  <c r="G105" i="1"/>
  <c r="G94" i="1"/>
  <c r="G91" i="1"/>
  <c r="G79" i="1"/>
  <c r="G71" i="1"/>
  <c r="G59" i="1"/>
  <c r="G49" i="1"/>
  <c r="G48" i="1"/>
  <c r="G51" i="1" s="1"/>
  <c r="G38" i="1"/>
  <c r="G37" i="1"/>
  <c r="G29" i="1"/>
  <c r="G17" i="1"/>
  <c r="G16" i="1"/>
  <c r="G15" i="1"/>
  <c r="G14" i="1"/>
  <c r="G18" i="1" s="1"/>
  <c r="G13" i="1"/>
  <c r="G80" i="1" l="1"/>
</calcChain>
</file>

<file path=xl/sharedStrings.xml><?xml version="1.0" encoding="utf-8"?>
<sst xmlns="http://schemas.openxmlformats.org/spreadsheetml/2006/main" count="279" uniqueCount="207">
  <si>
    <t>Dezinfekuojančių ir sterilizuojančių priemonių bei indikatorių sąrašas</t>
  </si>
  <si>
    <t xml:space="preserve">        Priedas Nr. 2</t>
  </si>
  <si>
    <t>Eil. Nr.</t>
  </si>
  <si>
    <t>Pavadinimas</t>
  </si>
  <si>
    <t>Orientacinis kiekis metams</t>
  </si>
  <si>
    <t>Mato vnt.</t>
  </si>
  <si>
    <t>PVM tarifas %</t>
  </si>
  <si>
    <t>Mato vnt. kaina, Eur (su PVM)</t>
  </si>
  <si>
    <t>Viso kaina Eur (su PVM)</t>
  </si>
  <si>
    <t>1ltr darbinio skiedinio kaina (nurodant tirpalo procentą)</t>
  </si>
  <si>
    <t>Siūlomas įpakavimas</t>
  </si>
  <si>
    <t>Siūlomo įpakavimo kaina, Eur (su PVM)</t>
  </si>
  <si>
    <t>Firminis pavadinimas, gamintojas/ Siūlomo parametro atitikimas, konkreti parametro reikšmė ir atitikimo patvirtinimas (psl. pasiūlyme, puslapyje pabraukiant kiekvienos pozicijos kiekvieną atitikimą, nurodant pozicijos numerį pagal prašomas specifikacijas)</t>
  </si>
  <si>
    <t>Priemonės rankų, odos ir gleivinių dezinfekcijai</t>
  </si>
  <si>
    <t>Reikalavimai:</t>
  </si>
  <si>
    <t>iki 1000 ltr</t>
  </si>
  <si>
    <t>ltr</t>
  </si>
  <si>
    <t>vnt.</t>
  </si>
  <si>
    <t>3</t>
  </si>
  <si>
    <t>Alkoholinė rankų antiseptikos priemonė</t>
  </si>
  <si>
    <t>Veiklioji medžiaga etanolis (ne mažiau 80%)</t>
  </si>
  <si>
    <t>Pasižymi baktericidiniu (įsk. TBC) fungicidiniu, virucidiniu (HBV, ŽIV) aktyvumu</t>
  </si>
  <si>
    <t>Pasižymi greitu veikimu (30s.), sudėtyje nėra fenolių, triklozano, peroksidų, chlorheksidino, propanolio ir ketvirtinių amonio junginių</t>
  </si>
  <si>
    <t>Turi odos apsaugos ir priežiūros komponentų</t>
  </si>
  <si>
    <t>Nealergizuoja, be dažo ir kvapiųjų medžiagų</t>
  </si>
  <si>
    <t>Tinkamas naudoti ligoninėje turimuose dozatoriuose</t>
  </si>
  <si>
    <t>3.1</t>
  </si>
  <si>
    <t>Įpakavimas po 500 ml (su dozatoriumi)</t>
  </si>
  <si>
    <t>3.2</t>
  </si>
  <si>
    <t xml:space="preserve">                   po 1.0 ltr (su dozatoriumi)</t>
  </si>
  <si>
    <t>3.3</t>
  </si>
  <si>
    <r>
      <rPr>
        <b/>
        <sz val="11"/>
        <rFont val="Times New Roman"/>
        <family val="1"/>
        <charset val="186"/>
      </rPr>
      <t>Laikiklis 500 ml talpai</t>
    </r>
    <r>
      <rPr>
        <sz val="11"/>
        <rFont val="Times New Roman"/>
        <family val="1"/>
        <charset val="186"/>
      </rPr>
      <t>,</t>
    </r>
    <r>
      <rPr>
        <b/>
        <sz val="11"/>
        <rFont val="Times New Roman"/>
        <family val="1"/>
        <charset val="186"/>
      </rPr>
      <t xml:space="preserve"> tvirtinamas prie procedūrų vežimėlio arba sienos</t>
    </r>
    <r>
      <rPr>
        <sz val="11"/>
        <rFont val="Times New Roman"/>
        <family val="1"/>
        <charset val="186"/>
      </rPr>
      <t xml:space="preserve"> (turi tikti perkamai rankų dezinfekcinei priemonei t.y. 3.1 ir 3.2 pozicijoms)</t>
    </r>
  </si>
  <si>
    <t>iki 200 vnt.</t>
  </si>
  <si>
    <t>3.4</t>
  </si>
  <si>
    <r>
      <rPr>
        <b/>
        <sz val="11"/>
        <rFont val="Times New Roman"/>
        <family val="1"/>
        <charset val="186"/>
      </rPr>
      <t>Laikiklis 500 ml talpai, kabinamas ant lovos</t>
    </r>
    <r>
      <rPr>
        <sz val="11"/>
        <rFont val="Times New Roman"/>
        <family val="1"/>
        <charset val="186"/>
      </rPr>
      <t xml:space="preserve"> (turi tikti perkamai rankų dezinfekcinei priemonei t.y. 3.1 ir 3.2 pozicijoms)</t>
    </r>
  </si>
  <si>
    <t>iki 100 vnt.</t>
  </si>
  <si>
    <t>Viso 3 pozicija</t>
  </si>
  <si>
    <t>4.</t>
  </si>
  <si>
    <t>Priemonės rankų chirurginei dezinfekcijai</t>
  </si>
  <si>
    <t>4.1</t>
  </si>
  <si>
    <t>Rankų antiseptikas</t>
  </si>
  <si>
    <t>Veikliosios medžiagos - propanolio alkoholiai - 100g tirpalo ne mažiau 70g; mecetroniumetilsulfatas - 0,2g</t>
  </si>
  <si>
    <t>Tinka higieniniam ir chirurginiam rankų paruošimui</t>
  </si>
  <si>
    <t>Vidutinio lygio antimikrobinė medžiaga pasižymi plačiu veikimo spektru: bakterijoms (TB), grybeliams, virusams (ŽIV, HBV, rota)</t>
  </si>
  <si>
    <t>pasižymi greitu veikimu (30s. - higieninei rankų dezinfekcijai ir 1,5min. chirurginei rankų dezinfekcijai)</t>
  </si>
  <si>
    <t>Sudėtyje nėra chlorheksidino, fenolių, triklozano junginių, rūgščių</t>
  </si>
  <si>
    <t>Nealergizuoja, apsaugo rankas nuo prakaitavimo ilgą laiką dirbant su pirštinėmis</t>
  </si>
  <si>
    <t>Įpakavimas 1,0 ltr (su dozatoriumi)</t>
  </si>
  <si>
    <t>iki 500 ltr</t>
  </si>
  <si>
    <t>4.2</t>
  </si>
  <si>
    <t>Skysto losjono ir dezinfekcijos priemonių, skirtų chirurginiam rankų paruošimui, alkūniniai sieniniai dozatoriai</t>
  </si>
  <si>
    <t>Korpusas metalinis, paviršius lygus, lengvai valomas - dezinfekuojamas</t>
  </si>
  <si>
    <t>Tvirtinamas stabiliai prie sienos (nesiūlyti portatyvinės priemonės)</t>
  </si>
  <si>
    <t>Rankena labai ilga, ne trumpesnė kaip 30cm, patogus paspaudimas alkūne</t>
  </si>
  <si>
    <t>Turi dozavimo reguliavimo įrenginį (nuo 0,8 iki 1,8ml)</t>
  </si>
  <si>
    <r>
      <t>Sterilizuojamas garo sterilizatoriuje 121</t>
    </r>
    <r>
      <rPr>
        <vertAlign val="superscript"/>
        <sz val="11"/>
        <color theme="1"/>
        <rFont val="Times New Roman"/>
        <family val="1"/>
        <charset val="186"/>
      </rPr>
      <t>o</t>
    </r>
    <r>
      <rPr>
        <sz val="11"/>
        <color theme="1"/>
        <rFont val="Times New Roman"/>
        <family val="1"/>
        <charset val="186"/>
      </rPr>
      <t>C, 1 bar. režimu</t>
    </r>
  </si>
  <si>
    <t>Į laikiklį įstatomos priemonės talpos tūris 1 litras</t>
  </si>
  <si>
    <t>iki 20 vnt.</t>
  </si>
  <si>
    <t>Viso 4 pozicija</t>
  </si>
  <si>
    <t>P.S. 4 pozicijos priemonės bus perkamos iš vieno tiekėjo</t>
  </si>
  <si>
    <t>6</t>
  </si>
  <si>
    <t xml:space="preserve">Nedažyta priemonė odos dezinfekcijai </t>
  </si>
  <si>
    <t xml:space="preserve">Veikliosios medžiagos propanolio alkoholiai, 100g tirpalo ne mažiau 60g ir ketvirtiniai amonio junginiai </t>
  </si>
  <si>
    <t>Tinka odos dezinfekcijai prieš injekcijas, operacijas, punkcijas, invazines procedūras ir kt.</t>
  </si>
  <si>
    <t>Vidutinio lygio antimikrobinė medžiaga pasižymi plačiu veikimo spektru: bakterijoms (TB), grybeliams, virusams (ŽIV, HBV, Rota)</t>
  </si>
  <si>
    <r>
      <t xml:space="preserve">Sudėtyje nėra chlorheksidino, fenolių, triklozano, </t>
    </r>
    <r>
      <rPr>
        <sz val="11"/>
        <rFont val="Times New Roman"/>
        <family val="1"/>
        <charset val="186"/>
      </rPr>
      <t>peroksidų junginių</t>
    </r>
  </si>
  <si>
    <t>Nealergizuoja, nedirgina odos. Biocidas.Pateikti biocido autorizacijos liudijimą pagal reglamentą 528/2012 bei saugos duomenų lapą</t>
  </si>
  <si>
    <t>Nealergizuoja, nedirgina odos</t>
  </si>
  <si>
    <t>6.1</t>
  </si>
  <si>
    <t xml:space="preserve">Įpakavimas 1,0 ltr </t>
  </si>
  <si>
    <t>6.2</t>
  </si>
  <si>
    <t>Įpakavimas po 250 ml su purkštuku</t>
  </si>
  <si>
    <t>6.3</t>
  </si>
  <si>
    <t>iki 1 ltr</t>
  </si>
  <si>
    <t>Viso 6 pozicija</t>
  </si>
  <si>
    <t>P.S. 6 pozicijos priemonės bus perkamos iš vieno tiekėjo</t>
  </si>
  <si>
    <t>serv.</t>
  </si>
  <si>
    <t>8.</t>
  </si>
  <si>
    <t>Pirštinės antiseptiniam kūno prausimui</t>
  </si>
  <si>
    <t>impregnuotos dezinfekcinėmis priemonėmis, kurios naikina bakterijas (ORSA, MRSA, VRE)</t>
  </si>
  <si>
    <t>Sudėtis: propilo alkoholis, hidrogenizuotas ricinos aliejus, ketvirtiniai amonio junginiai,</t>
  </si>
  <si>
    <t>ph neutralus;</t>
  </si>
  <si>
    <t>odos nereikia nuplauti;</t>
  </si>
  <si>
    <t>be dažo ir kvapų priedų;</t>
  </si>
  <si>
    <t>pakuotėje 10 vnt.</t>
  </si>
  <si>
    <t xml:space="preserve">                        Priemonės paviršių valymui ir dezinfekcijai</t>
  </si>
  <si>
    <t>18</t>
  </si>
  <si>
    <r>
      <t xml:space="preserve">Servetėlės </t>
    </r>
    <r>
      <rPr>
        <b/>
        <u/>
        <sz val="11"/>
        <rFont val="Times New Roman"/>
        <family val="1"/>
        <charset val="186"/>
      </rPr>
      <t>jautrių</t>
    </r>
    <r>
      <rPr>
        <b/>
        <sz val="11"/>
        <rFont val="Times New Roman"/>
        <family val="1"/>
        <charset val="186"/>
      </rPr>
      <t xml:space="preserve"> paviršių dezinfekcijai</t>
    </r>
  </si>
  <si>
    <r>
      <t xml:space="preserve">Servetėlės su alkoholiais, nedidelių, alkoholiui </t>
    </r>
    <r>
      <rPr>
        <b/>
        <u/>
        <sz val="11"/>
        <rFont val="Times New Roman"/>
        <family val="1"/>
        <charset val="186"/>
      </rPr>
      <t xml:space="preserve"> </t>
    </r>
    <r>
      <rPr>
        <b/>
        <sz val="11"/>
        <rFont val="Times New Roman"/>
        <family val="1"/>
        <charset val="186"/>
      </rPr>
      <t>jautrių medicininių prietaisų ir aplinkos paviršių valymui ir greitai dezinfekcijai:</t>
    </r>
  </si>
  <si>
    <t>Ekspozicijos laikas: bakterijoms, mielėms 30s, virusams iki 5min.</t>
  </si>
  <si>
    <t>naikina bakterijas, virusus, mieles;</t>
  </si>
  <si>
    <t>tinka: monitorių, klaviatūrų, paviršių iš dirbtinės odos, jutiklinių ekranų dezinfekcijai;</t>
  </si>
  <si>
    <t xml:space="preserve">                    </t>
  </si>
  <si>
    <t>servetėlės supakuotos minkštoje vienkartinėje pakuotėje su tvirtai uždaromu dangteliu</t>
  </si>
  <si>
    <t xml:space="preserve">servetėlės dydis 18x18 ±2 cm </t>
  </si>
  <si>
    <t>ženklintos CE (pagal 93/42EEB) ir registruotas kaip biocidinis produktas.</t>
  </si>
  <si>
    <t>Servetėlės be alkoholių, skirtos echoskopų daviklių greitai dezinfekcijai</t>
  </si>
  <si>
    <t>veiklioji medžiaga - ketvirtiniai amonio junginiai</t>
  </si>
  <si>
    <t>servetėlės išmatavimai: 18x18 ±2cm;</t>
  </si>
  <si>
    <r>
      <t>s</t>
    </r>
    <r>
      <rPr>
        <i/>
        <sz val="11"/>
        <rFont val="Times New Roman"/>
        <family val="1"/>
        <charset val="186"/>
      </rPr>
      <t>ervetėlės supakuotos minkštoje vienkartinėje pakuotėje su sandariu, tvirtai uždaromu dangteliu</t>
    </r>
  </si>
  <si>
    <t xml:space="preserve">greita ekspozicija - iki 60 s (1 min).; </t>
  </si>
  <si>
    <t>Veikliosios medžiagos alkoholiai, 100g tirpalo ne mažiau 70 g propanolio</t>
  </si>
  <si>
    <t>Sudėtyje nėra aldehidų, ketvirtinių amonio junginių, fenolių junginių</t>
  </si>
  <si>
    <t>Tinka nedidelių ir sunkiai pasiekiamų paviršių greitai dezinfekcijai</t>
  </si>
  <si>
    <t>Ekspozicijos laikas 30s. - 5min.</t>
  </si>
  <si>
    <t>Nepalieka dėmių, greitai išdžiūsta</t>
  </si>
  <si>
    <t>Įpakavimas: 1 ltr flakonas su purkštuku</t>
  </si>
  <si>
    <t>Putos, skirtos aplinkos paviršių ir medicinos prietaisų valymui ir dezinfekcijai</t>
  </si>
  <si>
    <t>fasuotė 750 ml (±50ml) su putų dozatoriumi</t>
  </si>
  <si>
    <t xml:space="preserve"> Priemonė aplinkos ir medicinos prietaisų paviršių valymui ir dezinfekcijai</t>
  </si>
  <si>
    <t xml:space="preserve">Skystas skiedžiamas koncentratas. Priemonė turi būti tinkama didelių aplinkos daiktų, paviršių valymui ir dezinfekcijai, indų dezinfekcijai, skalbinių ir medicinos prietaisų valymui – dezinfekcijai. Tinkama vandeniui ir šluostymui atspariems paviršiams, bei mirkymui. Turi tikti smarkiai užterštų biologiniais skysčiais paviršių valymui ir dezinfekcijai. </t>
  </si>
  <si>
    <t>Turi būti 2 ir 4 biocidas, pateikti biocido autorizacijos liudijimą;</t>
  </si>
  <si>
    <t>Ženklinta CE (pateikti atitikties deklaraciją 93/42EEB);     </t>
  </si>
  <si>
    <t>Sudėtyje neturi būti aldehidų, fenolių, chloro, alkoholių;</t>
  </si>
  <si>
    <t>Pagaminta ketvirtinių amonio junginių pagrindu, sudėtyje turi būti pH reguliatoriai, tirpikliai, valikliai;</t>
  </si>
  <si>
    <t xml:space="preserve">Veikia bakterijas, mikobakterijas (tame tarpe M. Terrae, TBC) virusus (tame tarpe HBV, ŽIV, BVDV-HCV, Vaccinia),  grybus;   </t>
  </si>
  <si>
    <r>
      <t>Kartu su preparatu turi būti tiekiami ir dozatoriai-pompos</t>
    </r>
    <r>
      <rPr>
        <b/>
        <sz val="11"/>
        <color theme="1"/>
        <rFont val="Times New Roman"/>
        <family val="1"/>
        <charset val="186"/>
      </rPr>
      <t xml:space="preserve"> (</t>
    </r>
    <r>
      <rPr>
        <i/>
        <sz val="11"/>
        <color theme="1"/>
        <rFont val="Times New Roman"/>
        <family val="1"/>
        <charset val="186"/>
      </rPr>
      <t>pagal ligoninės poreikį)</t>
    </r>
  </si>
  <si>
    <t>Darbinių tirpalų veikiančių virusus (tame tarpe HBV, ŽIV, BVDV-HCV, Vaccinia) koncentracija turi būti: ne daugiau 3%, kontakto laikas turi būti:ne ilgiau 5 min. Darbinių tirpalų pH 7-9</t>
  </si>
  <si>
    <t xml:space="preserve">Įpakavimas:  2 ltr </t>
  </si>
  <si>
    <t>Priemonė aplinkos ir medicinos prietaisų paviršių valymui ir dezinfekcijai</t>
  </si>
  <si>
    <t>dvikomponentė, vidutinio lygio dezinfekcinė valomoji priemonė koncentratas;</t>
  </si>
  <si>
    <t>veikliosios medžiagos - aninai ir ketvirtiniai amonio junginiai;</t>
  </si>
  <si>
    <t>sudėtyje nėra chloro, aldehidų, fenolių, guanidų, rūgščių, alkoholio;</t>
  </si>
  <si>
    <t>neputoja, sudėtyje yra tenzidų, glicerinų;</t>
  </si>
  <si>
    <t>Tankis - ne mažiau kaip 1,007</t>
  </si>
  <si>
    <t>tinka naudoti operacinėse, naujagimių skyriuose.</t>
  </si>
  <si>
    <t xml:space="preserve">Spalva - žalsva </t>
  </si>
  <si>
    <t>Ženklintas CE (pagal 93/42EEB) ir registruotas kaip biocidinis produktas</t>
  </si>
  <si>
    <t>Įpakavimas:  5 ltr (su pompa)</t>
  </si>
  <si>
    <t>1.</t>
  </si>
  <si>
    <t>2.</t>
  </si>
  <si>
    <t>Pateikti aprašymus, naudojimo instrukcijas, saugos duomenų lapus (atitinkančius Komisijos reglamentu (ES) nustatytus lapų pildymo reikalavimus) ir kitus būtinus dokumentus originalo kalba ir patvirtintus vertimus lietuvių kalba (sertifikatus, biocidų autorizacijos liudijimus, naudojimo etiketes, atitikties deklaracijas, medicinos prietaisų dezinfekantų etiketes, naudojimo instrukcijas ir kt.)</t>
  </si>
  <si>
    <t xml:space="preserve">3. </t>
  </si>
  <si>
    <t>Priemonės, naudojamos aplinkos (patalpų, daiktų, įrenginių, inventoriaus, įrangos, kurie nėra medicinos prietaisai) paviršių dezinfekcijai, rankų higieninei ir chirurginei antiseptikai, pacientų nepažeistos odos (sveikos) antiseptikai, kūno skysčių ir biologinių skystų atliekų kenksmingumo šalinimui, turi būti biocidai, kurie yra autorizuoti pagal reglamentą 528/2012.</t>
  </si>
  <si>
    <t>4</t>
  </si>
  <si>
    <t>Biocidų autorizacijos liudijimo galiojimo pabaiga neturi būti anksčiau nei 12 mėn (nuo pirkimo datos).</t>
  </si>
  <si>
    <t>5.</t>
  </si>
  <si>
    <t>Visos dezinfekcinės medžiagos turi užtikrinti ekonominį, efektyvumo ir sveikatos saugos aspektą.</t>
  </si>
  <si>
    <t>Įpakavimas 50 ml su purkštuku</t>
  </si>
  <si>
    <t>16.1</t>
  </si>
  <si>
    <t>16.2</t>
  </si>
  <si>
    <t xml:space="preserve">                                                                             Viso 16 pozicija</t>
  </si>
  <si>
    <t>19</t>
  </si>
  <si>
    <t>24</t>
  </si>
  <si>
    <t>25.</t>
  </si>
  <si>
    <t>P.S. 16 pozicijos priemonės bus perkamos iš vieno tiekėjo</t>
  </si>
  <si>
    <t>Pateikti naudojimo instrukciją pagal higieninius reikalavimus.</t>
  </si>
  <si>
    <t>iki 50 ltr</t>
  </si>
  <si>
    <t>Tiekėjas privalo pateikti gamintojo katalogus (prekių aprašymus), kuriuose   būtų nurodyta prekių kodai bei visa kita informacija, pagrindžianti prekės atitikimą konkurso specifikacijai. Kataloge (prekių aprašymuose) būtina pabraukti kiekvienos pozicijos kiekvieną atitikimą, nurodant pozicijos numerį pagal prašomus specifikacijų paramertus. Katalogai (prekių aprašymai) turi būti lietuvių kalba. Pateikiamos skaitmeninės dokumentų kopijos</t>
  </si>
  <si>
    <t>iki 2000 ltr</t>
  </si>
  <si>
    <t xml:space="preserve">                    po 5.0 ltr</t>
  </si>
  <si>
    <t>Supakuotos ne daugiau kaip po 80-100 servetėlių</t>
  </si>
  <si>
    <t xml:space="preserve">pakuotėje ne daugiau kaip 80-100 servetėlių </t>
  </si>
  <si>
    <t>16.</t>
  </si>
  <si>
    <t xml:space="preserve">ženklinta CE (pagal 93/42EEB) kaip medicinos prietaisas </t>
  </si>
  <si>
    <t>iki 6000 ltr</t>
  </si>
  <si>
    <t xml:space="preserve">P.S. 3 pozicijos priemonės bus perkamos iš vieno tiekėjo. Pagal ligoninės poreikį, nemokamai pateikti įlaminuotą vizualinę informaciją apie rankų plovimo ir dezinfekcijos eigą (judesius).                    </t>
  </si>
  <si>
    <t>iki 4000 ltr</t>
  </si>
  <si>
    <t>iki 100000 serv.</t>
  </si>
  <si>
    <t>iki 120000 vnt.</t>
  </si>
  <si>
    <t>iki 150000 serv.</t>
  </si>
  <si>
    <r>
      <rPr>
        <b/>
        <u/>
        <sz val="11"/>
        <rFont val="Times New Roman"/>
        <family val="1"/>
        <charset val="186"/>
      </rPr>
      <t>Purškiama</t>
    </r>
    <r>
      <rPr>
        <b/>
        <sz val="11"/>
        <rFont val="Times New Roman"/>
        <family val="1"/>
        <charset val="186"/>
      </rPr>
      <t xml:space="preserve"> priemonė greitam medicininių prietaisų ir aplinkos paviršių valymui ir greitai dezinfekcijai</t>
    </r>
  </si>
  <si>
    <t>iki 7000 ltr</t>
  </si>
  <si>
    <t>iki 1200 ltr</t>
  </si>
  <si>
    <t>Sudėtis: alkoholiai (iki 25-30%), aminai; sudėtyje nėra aldehidų</t>
  </si>
  <si>
    <t xml:space="preserve">medicinos prietaisas, ženklintas CE (pagal 93/42EEB) </t>
  </si>
  <si>
    <t xml:space="preserve">valymo, dezinfekcijos priemonė-putos paruoštos naudojimui; 
-veikliosios medžiagos: didecildimetilamonio chloridas, paviršinio aktyvumo medžiagos;
sudėtyje nėra alkoholio, aromatinių medžiagų, kancerogeninių reagentų CMR, dažiklių. 
-priemonė tinkanti valyti, dezinfekuoti įvairius paviršius: metalinius, nerūdijančio plieno, plastikinius-polikarbonatus, organinį stiklą. Pateikti suderinamumą įrodančius dokumentus;
-pasižymi poveikiu: baktericidiniu (EN 1040, EN 13727) (veikia MRSA), tuberkuliocidiniu (EN 14348), fungicidiniu (EN 13624), virusidiniu (EN 14476) aktyvumu, veikia  ŽIV, HBV, HCV, Polyoma, Herpes, Rota virusus. Pateikti atitiktį nurodytiems standartams patvirtinančius dokumentus;
-valymo dezinfekavimo putos skirtos įrangos (respiratorių, hemodializės aparatų, inkubatorių) ir nenardinamų ir neinvazininių medicinos prietaisų paviršių ir konstrukcijų valymui ir dezinfekavimui;
-nuvalius, paviršius džiūsta greitai, nepalieka dėmių;
-fasuotė 750 ml (±50ml) su putų dozatoriumi, ribojančiu aerozolinių komponentų susidarymą.
-pateikti biocido autorizacijos ir registracijos pažymėjimą bei saugos instrukciją;
-pateikti dokumentus, kad atitinka medicinos prietaisų direktyvą 93/42/EEB;
</t>
  </si>
  <si>
    <t>Etanolis 85%</t>
  </si>
  <si>
    <t>https://productcatalogue.bode-chemie.com/products/hands/sterillium_med.php</t>
  </si>
  <si>
    <t>Laikiklis sieninis, 0,5l talpoms, Bode Chemie</t>
  </si>
  <si>
    <t>Eurodispenser 3, 0,5l talpoms, Bode Chemie</t>
  </si>
  <si>
    <t>propanolio alkoholiai- 75%, mecetronium etilsulfatas- 0,2%</t>
  </si>
  <si>
    <t>Eurodispenser 2, 1l su pompa, Bode Chemie</t>
  </si>
  <si>
    <t>Sterillium med, 5l</t>
  </si>
  <si>
    <t>Sterillium med, 0,5 su pompa 981600, Bode Chemie</t>
  </si>
  <si>
    <t>Sterillium med, 1,0l su pompa 981601</t>
  </si>
  <si>
    <t>https://productcatalogue.bode-chemie.com/products/skin/cutasept_f.php</t>
  </si>
  <si>
    <t>Cutasept F, Bode Chemie</t>
  </si>
  <si>
    <t>63g propanolio, 0,025g KAJ</t>
  </si>
  <si>
    <t>1l</t>
  </si>
  <si>
    <t>250ml</t>
  </si>
  <si>
    <t>50ml</t>
  </si>
  <si>
    <t>Stellisept med gloves, N10, Bode Chemie https://productcatalogue.bode-chemie.com/products/skin/stellisept_med_gloves.php</t>
  </si>
  <si>
    <t>18x20cm</t>
  </si>
  <si>
    <t>alkoholiai 30%, aminai</t>
  </si>
  <si>
    <t>80 serv.</t>
  </si>
  <si>
    <t>https://productcatalogue.bode-chemie.com/products/surface/mikrobac_tissues.php</t>
  </si>
  <si>
    <t>Mikrobac tissues, N80, Bode Chemie</t>
  </si>
  <si>
    <t>18x20</t>
  </si>
  <si>
    <t>KAJ</t>
  </si>
  <si>
    <t>https://productcatalogue.bode-chemie.com/products/surface/bacillol_af.php</t>
  </si>
  <si>
    <t>70% propanolio, 5% etanolio</t>
  </si>
  <si>
    <t>iki 5min</t>
  </si>
  <si>
    <t>Bacillol AF, 1l su purkstuku, Bode Chemie</t>
  </si>
  <si>
    <t>1ltr</t>
  </si>
  <si>
    <t>750ml</t>
  </si>
  <si>
    <t>Bacillol 30 foam, Bode Chemie, https://productcatalogue.bode-chemie.com/products/surface/bacillol_30_foam.php</t>
  </si>
  <si>
    <t>https://productcatalogue.bode-chemie.com/products/surface/mikrobac_forte.php</t>
  </si>
  <si>
    <t>Mikrobac forte, 5l, su dozavimo indu Bode Chemie</t>
  </si>
  <si>
    <t>Mikrobac forte, 5l, su dozavimo indu, Bode Chemie</t>
  </si>
  <si>
    <t>KAJ, aminai</t>
  </si>
  <si>
    <t>5l</t>
  </si>
  <si>
    <t>Sterilium, 1l su pompa 981601, Bode Chemie, https://productcatalogue.bode-chemie.com/products/hands/sterillium.php</t>
  </si>
  <si>
    <t>Bacillol 30 tissues, N80, Bode Chemie, https://productcatalogue.bode-chemie.com/products/surface/bacillol_30_tissues.php</t>
  </si>
  <si>
    <t xml:space="preserve">Skystas skiedžiamas koncentratas. Priemonė tinkama didelių aplinkos daiktų, paviršių valymui ir dezinfekcijai, indų dezinfekcijai, skalbinių ir medicinos prietaisų valymui – dezinfekcijai. Tinkama vandeniui ir šluostymui atspariems paviršiams, bei mirkymui. Tinka smarkiai užterštų biologiniais skysčiais paviršių valymui ir dezinfekcijai. </t>
  </si>
  <si>
    <t>2 ir 4 biocidas</t>
  </si>
  <si>
    <t>Sudėtyje nera būti aldehidų, fenolių, chloro, alkoholių;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</si>
</sst>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6"/>
      <name val="Times New Roman"/>
      <family val="1"/>
      <charset val="186"/>
    </font>
    <font>
      <b/>
      <sz val="16"/>
      <name val="Times New Roman"/>
      <family val="1"/>
      <charset val="186"/>
    </font>
    <font>
      <sz val="11"/>
      <name val="Times New Roman"/>
      <family val="1"/>
      <charset val="186"/>
    </font>
    <font>
      <b/>
      <sz val="11"/>
      <name val="Times New Roman"/>
      <family val="1"/>
      <charset val="186"/>
    </font>
    <font>
      <b/>
      <i/>
      <sz val="11"/>
      <name val="Times New Roman"/>
      <family val="1"/>
      <charset val="186"/>
    </font>
    <font>
      <vertAlign val="superscript"/>
      <sz val="11"/>
      <color theme="1"/>
      <name val="Times New Roman"/>
      <family val="1"/>
      <charset val="186"/>
    </font>
    <font>
      <sz val="11"/>
      <color theme="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b/>
      <u/>
      <sz val="11"/>
      <name val="Times New Roman"/>
      <family val="1"/>
      <charset val="186"/>
    </font>
    <font>
      <i/>
      <sz val="11"/>
      <color theme="1"/>
      <name val="Times New Roman"/>
      <family val="1"/>
      <charset val="186"/>
    </font>
    <font>
      <u/>
      <sz val="11"/>
      <color theme="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77">
    <xf numFmtId="0" fontId="0" fillId="0" borderId="0" xfId="0"/>
    <xf numFmtId="49" fontId="1" fillId="2" borderId="0" xfId="0" applyNumberFormat="1" applyFont="1" applyFill="1" applyAlignment="1">
      <alignment vertical="top" wrapText="1"/>
    </xf>
    <xf numFmtId="0" fontId="2" fillId="2" borderId="0" xfId="0" applyFont="1" applyFill="1" applyAlignment="1">
      <alignment vertical="top"/>
    </xf>
    <xf numFmtId="0" fontId="1" fillId="2" borderId="0" xfId="0" applyFont="1" applyFill="1" applyAlignment="1">
      <alignment horizontal="center"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vertical="top"/>
    </xf>
    <xf numFmtId="49" fontId="3" fillId="2" borderId="0" xfId="0" applyNumberFormat="1" applyFont="1" applyFill="1" applyAlignment="1">
      <alignment vertical="top" wrapText="1"/>
    </xf>
    <xf numFmtId="0" fontId="4" fillId="2" borderId="0" xfId="0" applyFont="1" applyFill="1" applyAlignment="1">
      <alignment vertical="top"/>
    </xf>
    <xf numFmtId="0" fontId="3" fillId="2" borderId="0" xfId="0" applyFont="1" applyFill="1" applyAlignment="1">
      <alignment horizontal="center" vertical="top" wrapText="1"/>
    </xf>
    <xf numFmtId="0" fontId="4" fillId="2" borderId="0" xfId="0" applyFont="1" applyFill="1" applyAlignment="1">
      <alignment vertical="top" wrapText="1"/>
    </xf>
    <xf numFmtId="0" fontId="3" fillId="2" borderId="0" xfId="0" applyFont="1" applyFill="1" applyAlignment="1">
      <alignment vertical="top"/>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vertical="top"/>
    </xf>
    <xf numFmtId="49" fontId="5" fillId="3" borderId="1" xfId="0" applyNumberFormat="1" applyFont="1" applyFill="1" applyBorder="1" applyAlignment="1">
      <alignment horizontal="left" vertical="top"/>
    </xf>
    <xf numFmtId="0" fontId="3" fillId="3" borderId="1" xfId="0" applyFont="1" applyFill="1" applyBorder="1" applyAlignment="1">
      <alignment vertical="top" wrapText="1"/>
    </xf>
    <xf numFmtId="0" fontId="3" fillId="0" borderId="1" xfId="0" applyFont="1" applyBorder="1" applyAlignment="1">
      <alignment vertical="top" wrapText="1"/>
    </xf>
    <xf numFmtId="49" fontId="3" fillId="4" borderId="1" xfId="0" applyNumberFormat="1" applyFont="1" applyFill="1" applyBorder="1" applyAlignment="1">
      <alignment vertical="top" wrapText="1"/>
    </xf>
    <xf numFmtId="49" fontId="3" fillId="0" borderId="1" xfId="0" applyNumberFormat="1" applyFont="1" applyBorder="1" applyAlignment="1">
      <alignment vertical="top" wrapText="1"/>
    </xf>
    <xf numFmtId="0" fontId="3" fillId="0" borderId="1" xfId="0" applyFont="1" applyBorder="1" applyAlignment="1">
      <alignment horizontal="left" vertical="top"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top" wrapText="1"/>
    </xf>
    <xf numFmtId="49" fontId="4" fillId="4" borderId="1" xfId="0" applyNumberFormat="1" applyFont="1" applyFill="1" applyBorder="1" applyAlignment="1">
      <alignment vertical="top" wrapText="1"/>
    </xf>
    <xf numFmtId="0" fontId="4" fillId="4" borderId="1" xfId="0" applyFont="1" applyFill="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horizontal="justify"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8" fillId="0" borderId="1" xfId="0" applyFont="1" applyBorder="1" applyAlignment="1">
      <alignmen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7" fillId="4" borderId="1" xfId="0" applyFont="1" applyFill="1" applyBorder="1" applyAlignment="1">
      <alignment horizontal="lef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0" fontId="9" fillId="0" borderId="1" xfId="0" applyFont="1" applyBorder="1" applyAlignment="1">
      <alignment horizontal="right" vertical="top" wrapText="1"/>
    </xf>
    <xf numFmtId="0" fontId="10" fillId="2" borderId="1" xfId="0" applyFont="1" applyFill="1" applyBorder="1" applyAlignment="1">
      <alignment vertical="top" wrapText="1"/>
    </xf>
    <xf numFmtId="49" fontId="4" fillId="4" borderId="1" xfId="0" applyNumberFormat="1" applyFont="1" applyFill="1" applyBorder="1" applyAlignment="1">
      <alignment vertical="top"/>
    </xf>
    <xf numFmtId="49" fontId="3" fillId="2" borderId="1" xfId="0" applyNumberFormat="1" applyFont="1" applyFill="1" applyBorder="1" applyAlignment="1">
      <alignment vertical="top"/>
    </xf>
    <xf numFmtId="49" fontId="4" fillId="3" borderId="1" xfId="0" applyNumberFormat="1" applyFont="1" applyFill="1" applyBorder="1" applyAlignment="1">
      <alignment vertical="top"/>
    </xf>
    <xf numFmtId="0" fontId="4" fillId="3" borderId="1" xfId="0" applyFont="1" applyFill="1" applyBorder="1" applyAlignment="1">
      <alignment vertical="top" wrapText="1"/>
    </xf>
    <xf numFmtId="0" fontId="8"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justify" vertical="top" wrapText="1"/>
    </xf>
    <xf numFmtId="49" fontId="3" fillId="0" borderId="0" xfId="0" applyNumberFormat="1"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4" fillId="2" borderId="1" xfId="0" applyFont="1" applyFill="1" applyBorder="1" applyAlignment="1">
      <alignment horizontal="right" vertical="top" wrapText="1"/>
    </xf>
    <xf numFmtId="49" fontId="4" fillId="0" borderId="0" xfId="0" applyNumberFormat="1" applyFont="1" applyBorder="1" applyAlignment="1">
      <alignment vertical="top" wrapText="1"/>
    </xf>
    <xf numFmtId="0" fontId="3" fillId="2" borderId="0" xfId="0" applyFont="1" applyFill="1" applyAlignment="1">
      <alignment vertical="top" wrapText="1"/>
    </xf>
    <xf numFmtId="0" fontId="3" fillId="0" borderId="0" xfId="0" applyFont="1" applyAlignment="1">
      <alignment horizontal="left" vertical="top" wrapText="1"/>
    </xf>
    <xf numFmtId="0" fontId="4" fillId="2" borderId="1" xfId="0" applyFont="1" applyFill="1" applyBorder="1" applyAlignment="1">
      <alignment vertical="top" wrapText="1"/>
    </xf>
    <xf numFmtId="0" fontId="3" fillId="2" borderId="2" xfId="0" applyFont="1" applyFill="1" applyBorder="1" applyAlignment="1">
      <alignment vertical="top" wrapText="1"/>
    </xf>
    <xf numFmtId="0" fontId="7" fillId="0" borderId="2" xfId="0" applyFont="1" applyBorder="1" applyAlignment="1">
      <alignment horizontal="center" vertical="top"/>
    </xf>
    <xf numFmtId="0" fontId="3" fillId="0" borderId="0" xfId="0" applyFont="1" applyBorder="1" applyAlignment="1">
      <alignment horizontal="center" vertical="top"/>
    </xf>
    <xf numFmtId="0" fontId="3" fillId="0" borderId="2" xfId="0" applyFont="1" applyBorder="1" applyAlignment="1">
      <alignment vertical="top" wrapText="1"/>
    </xf>
    <xf numFmtId="49" fontId="3" fillId="0" borderId="0" xfId="0" applyNumberFormat="1" applyFont="1" applyBorder="1" applyAlignment="1">
      <alignmen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0" borderId="1" xfId="0" applyFont="1" applyBorder="1" applyAlignment="1">
      <alignment vertical="top" wrapText="1"/>
    </xf>
    <xf numFmtId="0" fontId="9" fillId="2" borderId="1" xfId="0" applyFont="1" applyFill="1" applyBorder="1" applyAlignment="1">
      <alignment vertical="top" wrapText="1"/>
    </xf>
    <xf numFmtId="0" fontId="3"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7" fillId="2" borderId="3" xfId="0" applyFont="1" applyFill="1" applyBorder="1" applyAlignment="1">
      <alignmen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0" xfId="0" applyFont="1" applyFill="1" applyAlignment="1">
      <alignment vertical="top" wrapText="1"/>
    </xf>
    <xf numFmtId="0" fontId="3" fillId="0" borderId="0" xfId="0" applyFont="1" applyAlignment="1">
      <alignment horizontal="left" vertical="top" wrapText="1"/>
    </xf>
    <xf numFmtId="0" fontId="7" fillId="2" borderId="0" xfId="0" applyFont="1" applyFill="1" applyBorder="1" applyAlignment="1">
      <alignment horizontal="left" vertical="top" wrapText="1"/>
    </xf>
    <xf numFmtId="0" fontId="13" fillId="0" borderId="1" xfId="1" applyBorder="1" applyAlignment="1">
      <alignment vertical="top" wrapText="1"/>
    </xf>
    <xf numFmtId="2" fontId="3"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E18E-7CAE-4E2C-9F18-F6ECB858CD6B}">
  <dimension ref="A1:K153"/>
  <sheetViews>
    <sheetView tabSelected="1" topLeftCell="A103" workbookViewId="0">
      <selection activeCell="I93" sqref="I93"/>
    </sheetView>
  </sheetViews>
  <sheetFormatPr defaultRowHeight="13.8" x14ac:dyDescent="0.3"/>
  <cols>
    <col min="1" max="1" width="6.5546875" style="45" customWidth="1"/>
    <col min="2" max="2" width="63" style="46" customWidth="1"/>
    <col min="3" max="3" width="12" style="47" customWidth="1"/>
    <col min="4" max="4" width="7.44140625" style="47" customWidth="1"/>
    <col min="5" max="5" width="7.109375" style="46" customWidth="1"/>
    <col min="6" max="6" width="8.109375" style="46" customWidth="1"/>
    <col min="7" max="7" width="15.5546875" style="46" customWidth="1"/>
    <col min="8" max="8" width="9.33203125" style="46" customWidth="1"/>
    <col min="9" max="9" width="8.33203125" style="46" customWidth="1"/>
    <col min="10" max="10" width="7.5546875" style="46" customWidth="1"/>
    <col min="11" max="11" width="54.77734375" style="46" customWidth="1"/>
    <col min="12" max="143" width="9.109375" style="14"/>
    <col min="144" max="144" width="5.33203125" style="14" customWidth="1"/>
    <col min="145" max="145" width="56.44140625" style="14" customWidth="1"/>
    <col min="146" max="146" width="10.88671875" style="14" customWidth="1"/>
    <col min="147" max="147" width="7.5546875" style="14" customWidth="1"/>
    <col min="148" max="148" width="11.109375" style="14" customWidth="1"/>
    <col min="149" max="149" width="10.33203125" style="14" customWidth="1"/>
    <col min="150" max="150" width="10.88671875" style="14" customWidth="1"/>
    <col min="151" max="151" width="29.6640625" style="14" customWidth="1"/>
    <col min="152" max="399" width="9.109375" style="14"/>
    <col min="400" max="400" width="5.33203125" style="14" customWidth="1"/>
    <col min="401" max="401" width="56.44140625" style="14" customWidth="1"/>
    <col min="402" max="402" width="10.88671875" style="14" customWidth="1"/>
    <col min="403" max="403" width="7.5546875" style="14" customWidth="1"/>
    <col min="404" max="404" width="11.109375" style="14" customWidth="1"/>
    <col min="405" max="405" width="10.33203125" style="14" customWidth="1"/>
    <col min="406" max="406" width="10.88671875" style="14" customWidth="1"/>
    <col min="407" max="407" width="29.6640625" style="14" customWidth="1"/>
    <col min="408" max="655" width="9.109375" style="14"/>
    <col min="656" max="656" width="5.33203125" style="14" customWidth="1"/>
    <col min="657" max="657" width="56.44140625" style="14" customWidth="1"/>
    <col min="658" max="658" width="10.88671875" style="14" customWidth="1"/>
    <col min="659" max="659" width="7.5546875" style="14" customWidth="1"/>
    <col min="660" max="660" width="11.109375" style="14" customWidth="1"/>
    <col min="661" max="661" width="10.33203125" style="14" customWidth="1"/>
    <col min="662" max="662" width="10.88671875" style="14" customWidth="1"/>
    <col min="663" max="663" width="29.6640625" style="14" customWidth="1"/>
    <col min="664" max="911" width="9.109375" style="14"/>
    <col min="912" max="912" width="5.33203125" style="14" customWidth="1"/>
    <col min="913" max="913" width="56.44140625" style="14" customWidth="1"/>
    <col min="914" max="914" width="10.88671875" style="14" customWidth="1"/>
    <col min="915" max="915" width="7.5546875" style="14" customWidth="1"/>
    <col min="916" max="916" width="11.109375" style="14" customWidth="1"/>
    <col min="917" max="917" width="10.33203125" style="14" customWidth="1"/>
    <col min="918" max="918" width="10.88671875" style="14" customWidth="1"/>
    <col min="919" max="919" width="29.6640625" style="14" customWidth="1"/>
    <col min="920" max="1167" width="9.109375" style="14"/>
    <col min="1168" max="1168" width="5.33203125" style="14" customWidth="1"/>
    <col min="1169" max="1169" width="56.44140625" style="14" customWidth="1"/>
    <col min="1170" max="1170" width="10.88671875" style="14" customWidth="1"/>
    <col min="1171" max="1171" width="7.5546875" style="14" customWidth="1"/>
    <col min="1172" max="1172" width="11.109375" style="14" customWidth="1"/>
    <col min="1173" max="1173" width="10.33203125" style="14" customWidth="1"/>
    <col min="1174" max="1174" width="10.88671875" style="14" customWidth="1"/>
    <col min="1175" max="1175" width="29.6640625" style="14" customWidth="1"/>
    <col min="1176" max="1423" width="9.109375" style="14"/>
    <col min="1424" max="1424" width="5.33203125" style="14" customWidth="1"/>
    <col min="1425" max="1425" width="56.44140625" style="14" customWidth="1"/>
    <col min="1426" max="1426" width="10.88671875" style="14" customWidth="1"/>
    <col min="1427" max="1427" width="7.5546875" style="14" customWidth="1"/>
    <col min="1428" max="1428" width="11.109375" style="14" customWidth="1"/>
    <col min="1429" max="1429" width="10.33203125" style="14" customWidth="1"/>
    <col min="1430" max="1430" width="10.88671875" style="14" customWidth="1"/>
    <col min="1431" max="1431" width="29.6640625" style="14" customWidth="1"/>
    <col min="1432" max="1679" width="9.109375" style="14"/>
    <col min="1680" max="1680" width="5.33203125" style="14" customWidth="1"/>
    <col min="1681" max="1681" width="56.44140625" style="14" customWidth="1"/>
    <col min="1682" max="1682" width="10.88671875" style="14" customWidth="1"/>
    <col min="1683" max="1683" width="7.5546875" style="14" customWidth="1"/>
    <col min="1684" max="1684" width="11.109375" style="14" customWidth="1"/>
    <col min="1685" max="1685" width="10.33203125" style="14" customWidth="1"/>
    <col min="1686" max="1686" width="10.88671875" style="14" customWidth="1"/>
    <col min="1687" max="1687" width="29.6640625" style="14" customWidth="1"/>
    <col min="1688" max="1935" width="9.109375" style="14"/>
    <col min="1936" max="1936" width="5.33203125" style="14" customWidth="1"/>
    <col min="1937" max="1937" width="56.44140625" style="14" customWidth="1"/>
    <col min="1938" max="1938" width="10.88671875" style="14" customWidth="1"/>
    <col min="1939" max="1939" width="7.5546875" style="14" customWidth="1"/>
    <col min="1940" max="1940" width="11.109375" style="14" customWidth="1"/>
    <col min="1941" max="1941" width="10.33203125" style="14" customWidth="1"/>
    <col min="1942" max="1942" width="10.88671875" style="14" customWidth="1"/>
    <col min="1943" max="1943" width="29.6640625" style="14" customWidth="1"/>
    <col min="1944" max="2191" width="9.109375" style="14"/>
    <col min="2192" max="2192" width="5.33203125" style="14" customWidth="1"/>
    <col min="2193" max="2193" width="56.44140625" style="14" customWidth="1"/>
    <col min="2194" max="2194" width="10.88671875" style="14" customWidth="1"/>
    <col min="2195" max="2195" width="7.5546875" style="14" customWidth="1"/>
    <col min="2196" max="2196" width="11.109375" style="14" customWidth="1"/>
    <col min="2197" max="2197" width="10.33203125" style="14" customWidth="1"/>
    <col min="2198" max="2198" width="10.88671875" style="14" customWidth="1"/>
    <col min="2199" max="2199" width="29.6640625" style="14" customWidth="1"/>
    <col min="2200" max="2447" width="9.109375" style="14"/>
    <col min="2448" max="2448" width="5.33203125" style="14" customWidth="1"/>
    <col min="2449" max="2449" width="56.44140625" style="14" customWidth="1"/>
    <col min="2450" max="2450" width="10.88671875" style="14" customWidth="1"/>
    <col min="2451" max="2451" width="7.5546875" style="14" customWidth="1"/>
    <col min="2452" max="2452" width="11.109375" style="14" customWidth="1"/>
    <col min="2453" max="2453" width="10.33203125" style="14" customWidth="1"/>
    <col min="2454" max="2454" width="10.88671875" style="14" customWidth="1"/>
    <col min="2455" max="2455" width="29.6640625" style="14" customWidth="1"/>
    <col min="2456" max="2703" width="9.109375" style="14"/>
    <col min="2704" max="2704" width="5.33203125" style="14" customWidth="1"/>
    <col min="2705" max="2705" width="56.44140625" style="14" customWidth="1"/>
    <col min="2706" max="2706" width="10.88671875" style="14" customWidth="1"/>
    <col min="2707" max="2707" width="7.5546875" style="14" customWidth="1"/>
    <col min="2708" max="2708" width="11.109375" style="14" customWidth="1"/>
    <col min="2709" max="2709" width="10.33203125" style="14" customWidth="1"/>
    <col min="2710" max="2710" width="10.88671875" style="14" customWidth="1"/>
    <col min="2711" max="2711" width="29.6640625" style="14" customWidth="1"/>
    <col min="2712" max="2959" width="9.109375" style="14"/>
    <col min="2960" max="2960" width="5.33203125" style="14" customWidth="1"/>
    <col min="2961" max="2961" width="56.44140625" style="14" customWidth="1"/>
    <col min="2962" max="2962" width="10.88671875" style="14" customWidth="1"/>
    <col min="2963" max="2963" width="7.5546875" style="14" customWidth="1"/>
    <col min="2964" max="2964" width="11.109375" style="14" customWidth="1"/>
    <col min="2965" max="2965" width="10.33203125" style="14" customWidth="1"/>
    <col min="2966" max="2966" width="10.88671875" style="14" customWidth="1"/>
    <col min="2967" max="2967" width="29.6640625" style="14" customWidth="1"/>
    <col min="2968" max="3215" width="9.109375" style="14"/>
    <col min="3216" max="3216" width="5.33203125" style="14" customWidth="1"/>
    <col min="3217" max="3217" width="56.44140625" style="14" customWidth="1"/>
    <col min="3218" max="3218" width="10.88671875" style="14" customWidth="1"/>
    <col min="3219" max="3219" width="7.5546875" style="14" customWidth="1"/>
    <col min="3220" max="3220" width="11.109375" style="14" customWidth="1"/>
    <col min="3221" max="3221" width="10.33203125" style="14" customWidth="1"/>
    <col min="3222" max="3222" width="10.88671875" style="14" customWidth="1"/>
    <col min="3223" max="3223" width="29.6640625" style="14" customWidth="1"/>
    <col min="3224" max="3471" width="9.109375" style="14"/>
    <col min="3472" max="3472" width="5.33203125" style="14" customWidth="1"/>
    <col min="3473" max="3473" width="56.44140625" style="14" customWidth="1"/>
    <col min="3474" max="3474" width="10.88671875" style="14" customWidth="1"/>
    <col min="3475" max="3475" width="7.5546875" style="14" customWidth="1"/>
    <col min="3476" max="3476" width="11.109375" style="14" customWidth="1"/>
    <col min="3477" max="3477" width="10.33203125" style="14" customWidth="1"/>
    <col min="3478" max="3478" width="10.88671875" style="14" customWidth="1"/>
    <col min="3479" max="3479" width="29.6640625" style="14" customWidth="1"/>
    <col min="3480" max="3727" width="9.109375" style="14"/>
    <col min="3728" max="3728" width="5.33203125" style="14" customWidth="1"/>
    <col min="3729" max="3729" width="56.44140625" style="14" customWidth="1"/>
    <col min="3730" max="3730" width="10.88671875" style="14" customWidth="1"/>
    <col min="3731" max="3731" width="7.5546875" style="14" customWidth="1"/>
    <col min="3732" max="3732" width="11.109375" style="14" customWidth="1"/>
    <col min="3733" max="3733" width="10.33203125" style="14" customWidth="1"/>
    <col min="3734" max="3734" width="10.88671875" style="14" customWidth="1"/>
    <col min="3735" max="3735" width="29.6640625" style="14" customWidth="1"/>
    <col min="3736" max="3983" width="9.109375" style="14"/>
    <col min="3984" max="3984" width="5.33203125" style="14" customWidth="1"/>
    <col min="3985" max="3985" width="56.44140625" style="14" customWidth="1"/>
    <col min="3986" max="3986" width="10.88671875" style="14" customWidth="1"/>
    <col min="3987" max="3987" width="7.5546875" style="14" customWidth="1"/>
    <col min="3988" max="3988" width="11.109375" style="14" customWidth="1"/>
    <col min="3989" max="3989" width="10.33203125" style="14" customWidth="1"/>
    <col min="3990" max="3990" width="10.88671875" style="14" customWidth="1"/>
    <col min="3991" max="3991" width="29.6640625" style="14" customWidth="1"/>
    <col min="3992" max="4239" width="9.109375" style="14"/>
    <col min="4240" max="4240" width="5.33203125" style="14" customWidth="1"/>
    <col min="4241" max="4241" width="56.44140625" style="14" customWidth="1"/>
    <col min="4242" max="4242" width="10.88671875" style="14" customWidth="1"/>
    <col min="4243" max="4243" width="7.5546875" style="14" customWidth="1"/>
    <col min="4244" max="4244" width="11.109375" style="14" customWidth="1"/>
    <col min="4245" max="4245" width="10.33203125" style="14" customWidth="1"/>
    <col min="4246" max="4246" width="10.88671875" style="14" customWidth="1"/>
    <col min="4247" max="4247" width="29.6640625" style="14" customWidth="1"/>
    <col min="4248" max="4495" width="9.109375" style="14"/>
    <col min="4496" max="4496" width="5.33203125" style="14" customWidth="1"/>
    <col min="4497" max="4497" width="56.44140625" style="14" customWidth="1"/>
    <col min="4498" max="4498" width="10.88671875" style="14" customWidth="1"/>
    <col min="4499" max="4499" width="7.5546875" style="14" customWidth="1"/>
    <col min="4500" max="4500" width="11.109375" style="14" customWidth="1"/>
    <col min="4501" max="4501" width="10.33203125" style="14" customWidth="1"/>
    <col min="4502" max="4502" width="10.88671875" style="14" customWidth="1"/>
    <col min="4503" max="4503" width="29.6640625" style="14" customWidth="1"/>
    <col min="4504" max="4751" width="9.109375" style="14"/>
    <col min="4752" max="4752" width="5.33203125" style="14" customWidth="1"/>
    <col min="4753" max="4753" width="56.44140625" style="14" customWidth="1"/>
    <col min="4754" max="4754" width="10.88671875" style="14" customWidth="1"/>
    <col min="4755" max="4755" width="7.5546875" style="14" customWidth="1"/>
    <col min="4756" max="4756" width="11.109375" style="14" customWidth="1"/>
    <col min="4757" max="4757" width="10.33203125" style="14" customWidth="1"/>
    <col min="4758" max="4758" width="10.88671875" style="14" customWidth="1"/>
    <col min="4759" max="4759" width="29.6640625" style="14" customWidth="1"/>
    <col min="4760" max="5007" width="9.109375" style="14"/>
    <col min="5008" max="5008" width="5.33203125" style="14" customWidth="1"/>
    <col min="5009" max="5009" width="56.44140625" style="14" customWidth="1"/>
    <col min="5010" max="5010" width="10.88671875" style="14" customWidth="1"/>
    <col min="5011" max="5011" width="7.5546875" style="14" customWidth="1"/>
    <col min="5012" max="5012" width="11.109375" style="14" customWidth="1"/>
    <col min="5013" max="5013" width="10.33203125" style="14" customWidth="1"/>
    <col min="5014" max="5014" width="10.88671875" style="14" customWidth="1"/>
    <col min="5015" max="5015" width="29.6640625" style="14" customWidth="1"/>
    <col min="5016" max="5263" width="9.109375" style="14"/>
    <col min="5264" max="5264" width="5.33203125" style="14" customWidth="1"/>
    <col min="5265" max="5265" width="56.44140625" style="14" customWidth="1"/>
    <col min="5266" max="5266" width="10.88671875" style="14" customWidth="1"/>
    <col min="5267" max="5267" width="7.5546875" style="14" customWidth="1"/>
    <col min="5268" max="5268" width="11.109375" style="14" customWidth="1"/>
    <col min="5269" max="5269" width="10.33203125" style="14" customWidth="1"/>
    <col min="5270" max="5270" width="10.88671875" style="14" customWidth="1"/>
    <col min="5271" max="5271" width="29.6640625" style="14" customWidth="1"/>
    <col min="5272" max="5519" width="9.109375" style="14"/>
    <col min="5520" max="5520" width="5.33203125" style="14" customWidth="1"/>
    <col min="5521" max="5521" width="56.44140625" style="14" customWidth="1"/>
    <col min="5522" max="5522" width="10.88671875" style="14" customWidth="1"/>
    <col min="5523" max="5523" width="7.5546875" style="14" customWidth="1"/>
    <col min="5524" max="5524" width="11.109375" style="14" customWidth="1"/>
    <col min="5525" max="5525" width="10.33203125" style="14" customWidth="1"/>
    <col min="5526" max="5526" width="10.88671875" style="14" customWidth="1"/>
    <col min="5527" max="5527" width="29.6640625" style="14" customWidth="1"/>
    <col min="5528" max="5775" width="9.109375" style="14"/>
    <col min="5776" max="5776" width="5.33203125" style="14" customWidth="1"/>
    <col min="5777" max="5777" width="56.44140625" style="14" customWidth="1"/>
    <col min="5778" max="5778" width="10.88671875" style="14" customWidth="1"/>
    <col min="5779" max="5779" width="7.5546875" style="14" customWidth="1"/>
    <col min="5780" max="5780" width="11.109375" style="14" customWidth="1"/>
    <col min="5781" max="5781" width="10.33203125" style="14" customWidth="1"/>
    <col min="5782" max="5782" width="10.88671875" style="14" customWidth="1"/>
    <col min="5783" max="5783" width="29.6640625" style="14" customWidth="1"/>
    <col min="5784" max="6031" width="9.109375" style="14"/>
    <col min="6032" max="6032" width="5.33203125" style="14" customWidth="1"/>
    <col min="6033" max="6033" width="56.44140625" style="14" customWidth="1"/>
    <col min="6034" max="6034" width="10.88671875" style="14" customWidth="1"/>
    <col min="6035" max="6035" width="7.5546875" style="14" customWidth="1"/>
    <col min="6036" max="6036" width="11.109375" style="14" customWidth="1"/>
    <col min="6037" max="6037" width="10.33203125" style="14" customWidth="1"/>
    <col min="6038" max="6038" width="10.88671875" style="14" customWidth="1"/>
    <col min="6039" max="6039" width="29.6640625" style="14" customWidth="1"/>
    <col min="6040" max="6287" width="9.109375" style="14"/>
    <col min="6288" max="6288" width="5.33203125" style="14" customWidth="1"/>
    <col min="6289" max="6289" width="56.44140625" style="14" customWidth="1"/>
    <col min="6290" max="6290" width="10.88671875" style="14" customWidth="1"/>
    <col min="6291" max="6291" width="7.5546875" style="14" customWidth="1"/>
    <col min="6292" max="6292" width="11.109375" style="14" customWidth="1"/>
    <col min="6293" max="6293" width="10.33203125" style="14" customWidth="1"/>
    <col min="6294" max="6294" width="10.88671875" style="14" customWidth="1"/>
    <col min="6295" max="6295" width="29.6640625" style="14" customWidth="1"/>
    <col min="6296" max="6543" width="9.109375" style="14"/>
    <col min="6544" max="6544" width="5.33203125" style="14" customWidth="1"/>
    <col min="6545" max="6545" width="56.44140625" style="14" customWidth="1"/>
    <col min="6546" max="6546" width="10.88671875" style="14" customWidth="1"/>
    <col min="6547" max="6547" width="7.5546875" style="14" customWidth="1"/>
    <col min="6548" max="6548" width="11.109375" style="14" customWidth="1"/>
    <col min="6549" max="6549" width="10.33203125" style="14" customWidth="1"/>
    <col min="6550" max="6550" width="10.88671875" style="14" customWidth="1"/>
    <col min="6551" max="6551" width="29.6640625" style="14" customWidth="1"/>
    <col min="6552" max="6799" width="9.109375" style="14"/>
    <col min="6800" max="6800" width="5.33203125" style="14" customWidth="1"/>
    <col min="6801" max="6801" width="56.44140625" style="14" customWidth="1"/>
    <col min="6802" max="6802" width="10.88671875" style="14" customWidth="1"/>
    <col min="6803" max="6803" width="7.5546875" style="14" customWidth="1"/>
    <col min="6804" max="6804" width="11.109375" style="14" customWidth="1"/>
    <col min="6805" max="6805" width="10.33203125" style="14" customWidth="1"/>
    <col min="6806" max="6806" width="10.88671875" style="14" customWidth="1"/>
    <col min="6807" max="6807" width="29.6640625" style="14" customWidth="1"/>
    <col min="6808" max="7055" width="9.109375" style="14"/>
    <col min="7056" max="7056" width="5.33203125" style="14" customWidth="1"/>
    <col min="7057" max="7057" width="56.44140625" style="14" customWidth="1"/>
    <col min="7058" max="7058" width="10.88671875" style="14" customWidth="1"/>
    <col min="7059" max="7059" width="7.5546875" style="14" customWidth="1"/>
    <col min="7060" max="7060" width="11.109375" style="14" customWidth="1"/>
    <col min="7061" max="7061" width="10.33203125" style="14" customWidth="1"/>
    <col min="7062" max="7062" width="10.88671875" style="14" customWidth="1"/>
    <col min="7063" max="7063" width="29.6640625" style="14" customWidth="1"/>
    <col min="7064" max="7311" width="9.109375" style="14"/>
    <col min="7312" max="7312" width="5.33203125" style="14" customWidth="1"/>
    <col min="7313" max="7313" width="56.44140625" style="14" customWidth="1"/>
    <col min="7314" max="7314" width="10.88671875" style="14" customWidth="1"/>
    <col min="7315" max="7315" width="7.5546875" style="14" customWidth="1"/>
    <col min="7316" max="7316" width="11.109375" style="14" customWidth="1"/>
    <col min="7317" max="7317" width="10.33203125" style="14" customWidth="1"/>
    <col min="7318" max="7318" width="10.88671875" style="14" customWidth="1"/>
    <col min="7319" max="7319" width="29.6640625" style="14" customWidth="1"/>
    <col min="7320" max="7567" width="9.109375" style="14"/>
    <col min="7568" max="7568" width="5.33203125" style="14" customWidth="1"/>
    <col min="7569" max="7569" width="56.44140625" style="14" customWidth="1"/>
    <col min="7570" max="7570" width="10.88671875" style="14" customWidth="1"/>
    <col min="7571" max="7571" width="7.5546875" style="14" customWidth="1"/>
    <col min="7572" max="7572" width="11.109375" style="14" customWidth="1"/>
    <col min="7573" max="7573" width="10.33203125" style="14" customWidth="1"/>
    <col min="7574" max="7574" width="10.88671875" style="14" customWidth="1"/>
    <col min="7575" max="7575" width="29.6640625" style="14" customWidth="1"/>
    <col min="7576" max="7823" width="9.109375" style="14"/>
    <col min="7824" max="7824" width="5.33203125" style="14" customWidth="1"/>
    <col min="7825" max="7825" width="56.44140625" style="14" customWidth="1"/>
    <col min="7826" max="7826" width="10.88671875" style="14" customWidth="1"/>
    <col min="7827" max="7827" width="7.5546875" style="14" customWidth="1"/>
    <col min="7828" max="7828" width="11.109375" style="14" customWidth="1"/>
    <col min="7829" max="7829" width="10.33203125" style="14" customWidth="1"/>
    <col min="7830" max="7830" width="10.88671875" style="14" customWidth="1"/>
    <col min="7831" max="7831" width="29.6640625" style="14" customWidth="1"/>
    <col min="7832" max="8079" width="9.109375" style="14"/>
    <col min="8080" max="8080" width="5.33203125" style="14" customWidth="1"/>
    <col min="8081" max="8081" width="56.44140625" style="14" customWidth="1"/>
    <col min="8082" max="8082" width="10.88671875" style="14" customWidth="1"/>
    <col min="8083" max="8083" width="7.5546875" style="14" customWidth="1"/>
    <col min="8084" max="8084" width="11.109375" style="14" customWidth="1"/>
    <col min="8085" max="8085" width="10.33203125" style="14" customWidth="1"/>
    <col min="8086" max="8086" width="10.88671875" style="14" customWidth="1"/>
    <col min="8087" max="8087" width="29.6640625" style="14" customWidth="1"/>
    <col min="8088" max="8335" width="9.109375" style="14"/>
    <col min="8336" max="8336" width="5.33203125" style="14" customWidth="1"/>
    <col min="8337" max="8337" width="56.44140625" style="14" customWidth="1"/>
    <col min="8338" max="8338" width="10.88671875" style="14" customWidth="1"/>
    <col min="8339" max="8339" width="7.5546875" style="14" customWidth="1"/>
    <col min="8340" max="8340" width="11.109375" style="14" customWidth="1"/>
    <col min="8341" max="8341" width="10.33203125" style="14" customWidth="1"/>
    <col min="8342" max="8342" width="10.88671875" style="14" customWidth="1"/>
    <col min="8343" max="8343" width="29.6640625" style="14" customWidth="1"/>
    <col min="8344" max="8591" width="9.109375" style="14"/>
    <col min="8592" max="8592" width="5.33203125" style="14" customWidth="1"/>
    <col min="8593" max="8593" width="56.44140625" style="14" customWidth="1"/>
    <col min="8594" max="8594" width="10.88671875" style="14" customWidth="1"/>
    <col min="8595" max="8595" width="7.5546875" style="14" customWidth="1"/>
    <col min="8596" max="8596" width="11.109375" style="14" customWidth="1"/>
    <col min="8597" max="8597" width="10.33203125" style="14" customWidth="1"/>
    <col min="8598" max="8598" width="10.88671875" style="14" customWidth="1"/>
    <col min="8599" max="8599" width="29.6640625" style="14" customWidth="1"/>
    <col min="8600" max="8847" width="9.109375" style="14"/>
    <col min="8848" max="8848" width="5.33203125" style="14" customWidth="1"/>
    <col min="8849" max="8849" width="56.44140625" style="14" customWidth="1"/>
    <col min="8850" max="8850" width="10.88671875" style="14" customWidth="1"/>
    <col min="8851" max="8851" width="7.5546875" style="14" customWidth="1"/>
    <col min="8852" max="8852" width="11.109375" style="14" customWidth="1"/>
    <col min="8853" max="8853" width="10.33203125" style="14" customWidth="1"/>
    <col min="8854" max="8854" width="10.88671875" style="14" customWidth="1"/>
    <col min="8855" max="8855" width="29.6640625" style="14" customWidth="1"/>
    <col min="8856" max="9103" width="9.109375" style="14"/>
    <col min="9104" max="9104" width="5.33203125" style="14" customWidth="1"/>
    <col min="9105" max="9105" width="56.44140625" style="14" customWidth="1"/>
    <col min="9106" max="9106" width="10.88671875" style="14" customWidth="1"/>
    <col min="9107" max="9107" width="7.5546875" style="14" customWidth="1"/>
    <col min="9108" max="9108" width="11.109375" style="14" customWidth="1"/>
    <col min="9109" max="9109" width="10.33203125" style="14" customWidth="1"/>
    <col min="9110" max="9110" width="10.88671875" style="14" customWidth="1"/>
    <col min="9111" max="9111" width="29.6640625" style="14" customWidth="1"/>
    <col min="9112" max="9359" width="9.109375" style="14"/>
    <col min="9360" max="9360" width="5.33203125" style="14" customWidth="1"/>
    <col min="9361" max="9361" width="56.44140625" style="14" customWidth="1"/>
    <col min="9362" max="9362" width="10.88671875" style="14" customWidth="1"/>
    <col min="9363" max="9363" width="7.5546875" style="14" customWidth="1"/>
    <col min="9364" max="9364" width="11.109375" style="14" customWidth="1"/>
    <col min="9365" max="9365" width="10.33203125" style="14" customWidth="1"/>
    <col min="9366" max="9366" width="10.88671875" style="14" customWidth="1"/>
    <col min="9367" max="9367" width="29.6640625" style="14" customWidth="1"/>
    <col min="9368" max="9615" width="9.109375" style="14"/>
    <col min="9616" max="9616" width="5.33203125" style="14" customWidth="1"/>
    <col min="9617" max="9617" width="56.44140625" style="14" customWidth="1"/>
    <col min="9618" max="9618" width="10.88671875" style="14" customWidth="1"/>
    <col min="9619" max="9619" width="7.5546875" style="14" customWidth="1"/>
    <col min="9620" max="9620" width="11.109375" style="14" customWidth="1"/>
    <col min="9621" max="9621" width="10.33203125" style="14" customWidth="1"/>
    <col min="9622" max="9622" width="10.88671875" style="14" customWidth="1"/>
    <col min="9623" max="9623" width="29.6640625" style="14" customWidth="1"/>
    <col min="9624" max="9871" width="9.109375" style="14"/>
    <col min="9872" max="9872" width="5.33203125" style="14" customWidth="1"/>
    <col min="9873" max="9873" width="56.44140625" style="14" customWidth="1"/>
    <col min="9874" max="9874" width="10.88671875" style="14" customWidth="1"/>
    <col min="9875" max="9875" width="7.5546875" style="14" customWidth="1"/>
    <col min="9876" max="9876" width="11.109375" style="14" customWidth="1"/>
    <col min="9877" max="9877" width="10.33203125" style="14" customWidth="1"/>
    <col min="9878" max="9878" width="10.88671875" style="14" customWidth="1"/>
    <col min="9879" max="9879" width="29.6640625" style="14" customWidth="1"/>
    <col min="9880" max="10127" width="9.109375" style="14"/>
    <col min="10128" max="10128" width="5.33203125" style="14" customWidth="1"/>
    <col min="10129" max="10129" width="56.44140625" style="14" customWidth="1"/>
    <col min="10130" max="10130" width="10.88671875" style="14" customWidth="1"/>
    <col min="10131" max="10131" width="7.5546875" style="14" customWidth="1"/>
    <col min="10132" max="10132" width="11.109375" style="14" customWidth="1"/>
    <col min="10133" max="10133" width="10.33203125" style="14" customWidth="1"/>
    <col min="10134" max="10134" width="10.88671875" style="14" customWidth="1"/>
    <col min="10135" max="10135" width="29.6640625" style="14" customWidth="1"/>
    <col min="10136" max="10383" width="9.109375" style="14"/>
    <col min="10384" max="10384" width="5.33203125" style="14" customWidth="1"/>
    <col min="10385" max="10385" width="56.44140625" style="14" customWidth="1"/>
    <col min="10386" max="10386" width="10.88671875" style="14" customWidth="1"/>
    <col min="10387" max="10387" width="7.5546875" style="14" customWidth="1"/>
    <col min="10388" max="10388" width="11.109375" style="14" customWidth="1"/>
    <col min="10389" max="10389" width="10.33203125" style="14" customWidth="1"/>
    <col min="10390" max="10390" width="10.88671875" style="14" customWidth="1"/>
    <col min="10391" max="10391" width="29.6640625" style="14" customWidth="1"/>
    <col min="10392" max="10639" width="9.109375" style="14"/>
    <col min="10640" max="10640" width="5.33203125" style="14" customWidth="1"/>
    <col min="10641" max="10641" width="56.44140625" style="14" customWidth="1"/>
    <col min="10642" max="10642" width="10.88671875" style="14" customWidth="1"/>
    <col min="10643" max="10643" width="7.5546875" style="14" customWidth="1"/>
    <col min="10644" max="10644" width="11.109375" style="14" customWidth="1"/>
    <col min="10645" max="10645" width="10.33203125" style="14" customWidth="1"/>
    <col min="10646" max="10646" width="10.88671875" style="14" customWidth="1"/>
    <col min="10647" max="10647" width="29.6640625" style="14" customWidth="1"/>
    <col min="10648" max="10895" width="9.109375" style="14"/>
    <col min="10896" max="10896" width="5.33203125" style="14" customWidth="1"/>
    <col min="10897" max="10897" width="56.44140625" style="14" customWidth="1"/>
    <col min="10898" max="10898" width="10.88671875" style="14" customWidth="1"/>
    <col min="10899" max="10899" width="7.5546875" style="14" customWidth="1"/>
    <col min="10900" max="10900" width="11.109375" style="14" customWidth="1"/>
    <col min="10901" max="10901" width="10.33203125" style="14" customWidth="1"/>
    <col min="10902" max="10902" width="10.88671875" style="14" customWidth="1"/>
    <col min="10903" max="10903" width="29.6640625" style="14" customWidth="1"/>
    <col min="10904" max="11151" width="9.109375" style="14"/>
    <col min="11152" max="11152" width="5.33203125" style="14" customWidth="1"/>
    <col min="11153" max="11153" width="56.44140625" style="14" customWidth="1"/>
    <col min="11154" max="11154" width="10.88671875" style="14" customWidth="1"/>
    <col min="11155" max="11155" width="7.5546875" style="14" customWidth="1"/>
    <col min="11156" max="11156" width="11.109375" style="14" customWidth="1"/>
    <col min="11157" max="11157" width="10.33203125" style="14" customWidth="1"/>
    <col min="11158" max="11158" width="10.88671875" style="14" customWidth="1"/>
    <col min="11159" max="11159" width="29.6640625" style="14" customWidth="1"/>
    <col min="11160" max="11407" width="9.109375" style="14"/>
    <col min="11408" max="11408" width="5.33203125" style="14" customWidth="1"/>
    <col min="11409" max="11409" width="56.44140625" style="14" customWidth="1"/>
    <col min="11410" max="11410" width="10.88671875" style="14" customWidth="1"/>
    <col min="11411" max="11411" width="7.5546875" style="14" customWidth="1"/>
    <col min="11412" max="11412" width="11.109375" style="14" customWidth="1"/>
    <col min="11413" max="11413" width="10.33203125" style="14" customWidth="1"/>
    <col min="11414" max="11414" width="10.88671875" style="14" customWidth="1"/>
    <col min="11415" max="11415" width="29.6640625" style="14" customWidth="1"/>
    <col min="11416" max="11663" width="9.109375" style="14"/>
    <col min="11664" max="11664" width="5.33203125" style="14" customWidth="1"/>
    <col min="11665" max="11665" width="56.44140625" style="14" customWidth="1"/>
    <col min="11666" max="11666" width="10.88671875" style="14" customWidth="1"/>
    <col min="11667" max="11667" width="7.5546875" style="14" customWidth="1"/>
    <col min="11668" max="11668" width="11.109375" style="14" customWidth="1"/>
    <col min="11669" max="11669" width="10.33203125" style="14" customWidth="1"/>
    <col min="11670" max="11670" width="10.88671875" style="14" customWidth="1"/>
    <col min="11671" max="11671" width="29.6640625" style="14" customWidth="1"/>
    <col min="11672" max="11919" width="9.109375" style="14"/>
    <col min="11920" max="11920" width="5.33203125" style="14" customWidth="1"/>
    <col min="11921" max="11921" width="56.44140625" style="14" customWidth="1"/>
    <col min="11922" max="11922" width="10.88671875" style="14" customWidth="1"/>
    <col min="11923" max="11923" width="7.5546875" style="14" customWidth="1"/>
    <col min="11924" max="11924" width="11.109375" style="14" customWidth="1"/>
    <col min="11925" max="11925" width="10.33203125" style="14" customWidth="1"/>
    <col min="11926" max="11926" width="10.88671875" style="14" customWidth="1"/>
    <col min="11927" max="11927" width="29.6640625" style="14" customWidth="1"/>
    <col min="11928" max="12175" width="9.109375" style="14"/>
    <col min="12176" max="12176" width="5.33203125" style="14" customWidth="1"/>
    <col min="12177" max="12177" width="56.44140625" style="14" customWidth="1"/>
    <col min="12178" max="12178" width="10.88671875" style="14" customWidth="1"/>
    <col min="12179" max="12179" width="7.5546875" style="14" customWidth="1"/>
    <col min="12180" max="12180" width="11.109375" style="14" customWidth="1"/>
    <col min="12181" max="12181" width="10.33203125" style="14" customWidth="1"/>
    <col min="12182" max="12182" width="10.88671875" style="14" customWidth="1"/>
    <col min="12183" max="12183" width="29.6640625" style="14" customWidth="1"/>
    <col min="12184" max="12431" width="9.109375" style="14"/>
    <col min="12432" max="12432" width="5.33203125" style="14" customWidth="1"/>
    <col min="12433" max="12433" width="56.44140625" style="14" customWidth="1"/>
    <col min="12434" max="12434" width="10.88671875" style="14" customWidth="1"/>
    <col min="12435" max="12435" width="7.5546875" style="14" customWidth="1"/>
    <col min="12436" max="12436" width="11.109375" style="14" customWidth="1"/>
    <col min="12437" max="12437" width="10.33203125" style="14" customWidth="1"/>
    <col min="12438" max="12438" width="10.88671875" style="14" customWidth="1"/>
    <col min="12439" max="12439" width="29.6640625" style="14" customWidth="1"/>
    <col min="12440" max="12687" width="9.109375" style="14"/>
    <col min="12688" max="12688" width="5.33203125" style="14" customWidth="1"/>
    <col min="12689" max="12689" width="56.44140625" style="14" customWidth="1"/>
    <col min="12690" max="12690" width="10.88671875" style="14" customWidth="1"/>
    <col min="12691" max="12691" width="7.5546875" style="14" customWidth="1"/>
    <col min="12692" max="12692" width="11.109375" style="14" customWidth="1"/>
    <col min="12693" max="12693" width="10.33203125" style="14" customWidth="1"/>
    <col min="12694" max="12694" width="10.88671875" style="14" customWidth="1"/>
    <col min="12695" max="12695" width="29.6640625" style="14" customWidth="1"/>
    <col min="12696" max="12943" width="9.109375" style="14"/>
    <col min="12944" max="12944" width="5.33203125" style="14" customWidth="1"/>
    <col min="12945" max="12945" width="56.44140625" style="14" customWidth="1"/>
    <col min="12946" max="12946" width="10.88671875" style="14" customWidth="1"/>
    <col min="12947" max="12947" width="7.5546875" style="14" customWidth="1"/>
    <col min="12948" max="12948" width="11.109375" style="14" customWidth="1"/>
    <col min="12949" max="12949" width="10.33203125" style="14" customWidth="1"/>
    <col min="12950" max="12950" width="10.88671875" style="14" customWidth="1"/>
    <col min="12951" max="12951" width="29.6640625" style="14" customWidth="1"/>
    <col min="12952" max="13199" width="9.109375" style="14"/>
    <col min="13200" max="13200" width="5.33203125" style="14" customWidth="1"/>
    <col min="13201" max="13201" width="56.44140625" style="14" customWidth="1"/>
    <col min="13202" max="13202" width="10.88671875" style="14" customWidth="1"/>
    <col min="13203" max="13203" width="7.5546875" style="14" customWidth="1"/>
    <col min="13204" max="13204" width="11.109375" style="14" customWidth="1"/>
    <col min="13205" max="13205" width="10.33203125" style="14" customWidth="1"/>
    <col min="13206" max="13206" width="10.88671875" style="14" customWidth="1"/>
    <col min="13207" max="13207" width="29.6640625" style="14" customWidth="1"/>
    <col min="13208" max="13455" width="9.109375" style="14"/>
    <col min="13456" max="13456" width="5.33203125" style="14" customWidth="1"/>
    <col min="13457" max="13457" width="56.44140625" style="14" customWidth="1"/>
    <col min="13458" max="13458" width="10.88671875" style="14" customWidth="1"/>
    <col min="13459" max="13459" width="7.5546875" style="14" customWidth="1"/>
    <col min="13460" max="13460" width="11.109375" style="14" customWidth="1"/>
    <col min="13461" max="13461" width="10.33203125" style="14" customWidth="1"/>
    <col min="13462" max="13462" width="10.88671875" style="14" customWidth="1"/>
    <col min="13463" max="13463" width="29.6640625" style="14" customWidth="1"/>
    <col min="13464" max="13711" width="9.109375" style="14"/>
    <col min="13712" max="13712" width="5.33203125" style="14" customWidth="1"/>
    <col min="13713" max="13713" width="56.44140625" style="14" customWidth="1"/>
    <col min="13714" max="13714" width="10.88671875" style="14" customWidth="1"/>
    <col min="13715" max="13715" width="7.5546875" style="14" customWidth="1"/>
    <col min="13716" max="13716" width="11.109375" style="14" customWidth="1"/>
    <col min="13717" max="13717" width="10.33203125" style="14" customWidth="1"/>
    <col min="13718" max="13718" width="10.88671875" style="14" customWidth="1"/>
    <col min="13719" max="13719" width="29.6640625" style="14" customWidth="1"/>
    <col min="13720" max="13967" width="9.109375" style="14"/>
    <col min="13968" max="13968" width="5.33203125" style="14" customWidth="1"/>
    <col min="13969" max="13969" width="56.44140625" style="14" customWidth="1"/>
    <col min="13970" max="13970" width="10.88671875" style="14" customWidth="1"/>
    <col min="13971" max="13971" width="7.5546875" style="14" customWidth="1"/>
    <col min="13972" max="13972" width="11.109375" style="14" customWidth="1"/>
    <col min="13973" max="13973" width="10.33203125" style="14" customWidth="1"/>
    <col min="13974" max="13974" width="10.88671875" style="14" customWidth="1"/>
    <col min="13975" max="13975" width="29.6640625" style="14" customWidth="1"/>
    <col min="13976" max="14223" width="9.109375" style="14"/>
    <col min="14224" max="14224" width="5.33203125" style="14" customWidth="1"/>
    <col min="14225" max="14225" width="56.44140625" style="14" customWidth="1"/>
    <col min="14226" max="14226" width="10.88671875" style="14" customWidth="1"/>
    <col min="14227" max="14227" width="7.5546875" style="14" customWidth="1"/>
    <col min="14228" max="14228" width="11.109375" style="14" customWidth="1"/>
    <col min="14229" max="14229" width="10.33203125" style="14" customWidth="1"/>
    <col min="14230" max="14230" width="10.88671875" style="14" customWidth="1"/>
    <col min="14231" max="14231" width="29.6640625" style="14" customWidth="1"/>
    <col min="14232" max="14479" width="9.109375" style="14"/>
    <col min="14480" max="14480" width="5.33203125" style="14" customWidth="1"/>
    <col min="14481" max="14481" width="56.44140625" style="14" customWidth="1"/>
    <col min="14482" max="14482" width="10.88671875" style="14" customWidth="1"/>
    <col min="14483" max="14483" width="7.5546875" style="14" customWidth="1"/>
    <col min="14484" max="14484" width="11.109375" style="14" customWidth="1"/>
    <col min="14485" max="14485" width="10.33203125" style="14" customWidth="1"/>
    <col min="14486" max="14486" width="10.88671875" style="14" customWidth="1"/>
    <col min="14487" max="14487" width="29.6640625" style="14" customWidth="1"/>
    <col min="14488" max="14735" width="9.109375" style="14"/>
    <col min="14736" max="14736" width="5.33203125" style="14" customWidth="1"/>
    <col min="14737" max="14737" width="56.44140625" style="14" customWidth="1"/>
    <col min="14738" max="14738" width="10.88671875" style="14" customWidth="1"/>
    <col min="14739" max="14739" width="7.5546875" style="14" customWidth="1"/>
    <col min="14740" max="14740" width="11.109375" style="14" customWidth="1"/>
    <col min="14741" max="14741" width="10.33203125" style="14" customWidth="1"/>
    <col min="14742" max="14742" width="10.88671875" style="14" customWidth="1"/>
    <col min="14743" max="14743" width="29.6640625" style="14" customWidth="1"/>
    <col min="14744" max="14991" width="9.109375" style="14"/>
    <col min="14992" max="14992" width="5.33203125" style="14" customWidth="1"/>
    <col min="14993" max="14993" width="56.44140625" style="14" customWidth="1"/>
    <col min="14994" max="14994" width="10.88671875" style="14" customWidth="1"/>
    <col min="14995" max="14995" width="7.5546875" style="14" customWidth="1"/>
    <col min="14996" max="14996" width="11.109375" style="14" customWidth="1"/>
    <col min="14997" max="14997" width="10.33203125" style="14" customWidth="1"/>
    <col min="14998" max="14998" width="10.88671875" style="14" customWidth="1"/>
    <col min="14999" max="14999" width="29.6640625" style="14" customWidth="1"/>
    <col min="15000" max="15247" width="9.109375" style="14"/>
    <col min="15248" max="15248" width="5.33203125" style="14" customWidth="1"/>
    <col min="15249" max="15249" width="56.44140625" style="14" customWidth="1"/>
    <col min="15250" max="15250" width="10.88671875" style="14" customWidth="1"/>
    <col min="15251" max="15251" width="7.5546875" style="14" customWidth="1"/>
    <col min="15252" max="15252" width="11.109375" style="14" customWidth="1"/>
    <col min="15253" max="15253" width="10.33203125" style="14" customWidth="1"/>
    <col min="15254" max="15254" width="10.88671875" style="14" customWidth="1"/>
    <col min="15255" max="15255" width="29.6640625" style="14" customWidth="1"/>
    <col min="15256" max="15503" width="9.109375" style="14"/>
    <col min="15504" max="15504" width="5.33203125" style="14" customWidth="1"/>
    <col min="15505" max="15505" width="56.44140625" style="14" customWidth="1"/>
    <col min="15506" max="15506" width="10.88671875" style="14" customWidth="1"/>
    <col min="15507" max="15507" width="7.5546875" style="14" customWidth="1"/>
    <col min="15508" max="15508" width="11.109375" style="14" customWidth="1"/>
    <col min="15509" max="15509" width="10.33203125" style="14" customWidth="1"/>
    <col min="15510" max="15510" width="10.88671875" style="14" customWidth="1"/>
    <col min="15511" max="15511" width="29.6640625" style="14" customWidth="1"/>
    <col min="15512" max="15759" width="9.109375" style="14"/>
    <col min="15760" max="15760" width="5.33203125" style="14" customWidth="1"/>
    <col min="15761" max="15761" width="56.44140625" style="14" customWidth="1"/>
    <col min="15762" max="15762" width="10.88671875" style="14" customWidth="1"/>
    <col min="15763" max="15763" width="7.5546875" style="14" customWidth="1"/>
    <col min="15764" max="15764" width="11.109375" style="14" customWidth="1"/>
    <col min="15765" max="15765" width="10.33203125" style="14" customWidth="1"/>
    <col min="15766" max="15766" width="10.88671875" style="14" customWidth="1"/>
    <col min="15767" max="15767" width="29.6640625" style="14" customWidth="1"/>
    <col min="15768" max="16015" width="9.109375" style="14"/>
    <col min="16016" max="16016" width="5.33203125" style="14" customWidth="1"/>
    <col min="16017" max="16017" width="56.44140625" style="14" customWidth="1"/>
    <col min="16018" max="16018" width="10.88671875" style="14" customWidth="1"/>
    <col min="16019" max="16019" width="7.5546875" style="14" customWidth="1"/>
    <col min="16020" max="16020" width="11.109375" style="14" customWidth="1"/>
    <col min="16021" max="16021" width="10.33203125" style="14" customWidth="1"/>
    <col min="16022" max="16022" width="10.88671875" style="14" customWidth="1"/>
    <col min="16023" max="16023" width="29.6640625" style="14" customWidth="1"/>
    <col min="16024" max="16384" width="9.109375" style="14"/>
  </cols>
  <sheetData>
    <row r="1" spans="1:11" s="6" customFormat="1" ht="21" x14ac:dyDescent="0.3">
      <c r="A1" s="1"/>
      <c r="B1" s="2" t="s">
        <v>0</v>
      </c>
      <c r="C1" s="3"/>
      <c r="D1" s="3"/>
      <c r="E1" s="4"/>
      <c r="F1" s="4"/>
      <c r="G1" s="4"/>
      <c r="H1" s="4"/>
      <c r="I1" s="4"/>
      <c r="J1" s="4"/>
      <c r="K1" s="5" t="s">
        <v>1</v>
      </c>
    </row>
    <row r="2" spans="1:11" s="11" customFormat="1" x14ac:dyDescent="0.3">
      <c r="A2" s="7"/>
      <c r="B2" s="8"/>
      <c r="C2" s="9"/>
      <c r="D2" s="9"/>
      <c r="E2" s="50"/>
      <c r="F2" s="50"/>
      <c r="G2" s="50"/>
      <c r="H2" s="50"/>
      <c r="I2" s="50"/>
      <c r="J2" s="50"/>
      <c r="K2" s="10"/>
    </row>
    <row r="3" spans="1:11" ht="171.75" customHeight="1" x14ac:dyDescent="0.3">
      <c r="A3" s="12" t="s">
        <v>2</v>
      </c>
      <c r="B3" s="13" t="s">
        <v>3</v>
      </c>
      <c r="C3" s="13" t="s">
        <v>4</v>
      </c>
      <c r="D3" s="13" t="s">
        <v>5</v>
      </c>
      <c r="E3" s="13" t="s">
        <v>6</v>
      </c>
      <c r="F3" s="13" t="s">
        <v>7</v>
      </c>
      <c r="G3" s="13" t="s">
        <v>8</v>
      </c>
      <c r="H3" s="13" t="s">
        <v>9</v>
      </c>
      <c r="I3" s="13" t="s">
        <v>10</v>
      </c>
      <c r="J3" s="13" t="s">
        <v>11</v>
      </c>
      <c r="K3" s="13" t="s">
        <v>12</v>
      </c>
    </row>
    <row r="4" spans="1:11" ht="14.4" x14ac:dyDescent="0.3">
      <c r="A4" s="15" t="s">
        <v>13</v>
      </c>
      <c r="B4" s="58"/>
      <c r="C4" s="58"/>
      <c r="D4" s="58"/>
      <c r="E4" s="16"/>
      <c r="F4" s="16"/>
      <c r="G4" s="16"/>
      <c r="H4" s="16"/>
      <c r="I4" s="16"/>
      <c r="J4" s="16"/>
      <c r="K4" s="16"/>
    </row>
    <row r="5" spans="1:11" x14ac:dyDescent="0.3">
      <c r="A5" s="23" t="s">
        <v>18</v>
      </c>
      <c r="B5" s="24" t="s">
        <v>19</v>
      </c>
      <c r="C5" s="21"/>
      <c r="D5" s="21"/>
      <c r="E5" s="17"/>
      <c r="F5" s="17"/>
      <c r="G5" s="17"/>
      <c r="H5" s="17"/>
      <c r="I5" s="17"/>
      <c r="J5" s="17"/>
      <c r="K5" s="17"/>
    </row>
    <row r="6" spans="1:11" x14ac:dyDescent="0.3">
      <c r="A6" s="19"/>
      <c r="B6" s="17" t="s">
        <v>14</v>
      </c>
      <c r="C6" s="13"/>
      <c r="D6" s="13"/>
      <c r="E6" s="17"/>
      <c r="F6" s="17"/>
      <c r="G6" s="17"/>
      <c r="H6" s="17"/>
      <c r="I6" s="17"/>
      <c r="J6" s="17"/>
      <c r="K6" s="17"/>
    </row>
    <row r="7" spans="1:11" x14ac:dyDescent="0.3">
      <c r="A7" s="19"/>
      <c r="B7" s="17" t="s">
        <v>20</v>
      </c>
      <c r="C7" s="13"/>
      <c r="D7" s="13"/>
      <c r="E7" s="17"/>
      <c r="F7" s="17"/>
      <c r="G7" s="17"/>
      <c r="H7" s="17"/>
      <c r="I7" s="17"/>
      <c r="J7" s="17"/>
      <c r="K7" s="17" t="s">
        <v>167</v>
      </c>
    </row>
    <row r="8" spans="1:11" ht="27.6" x14ac:dyDescent="0.3">
      <c r="A8" s="19"/>
      <c r="B8" s="17" t="s">
        <v>21</v>
      </c>
      <c r="C8" s="13"/>
      <c r="D8" s="13"/>
      <c r="E8" s="17"/>
      <c r="F8" s="17"/>
      <c r="G8" s="17"/>
      <c r="H8" s="17"/>
      <c r="I8" s="17"/>
      <c r="J8" s="17"/>
      <c r="K8" s="17" t="s">
        <v>21</v>
      </c>
    </row>
    <row r="9" spans="1:11" ht="43.2" customHeight="1" x14ac:dyDescent="0.3">
      <c r="A9" s="19"/>
      <c r="B9" s="17" t="s">
        <v>22</v>
      </c>
      <c r="C9" s="13"/>
      <c r="D9" s="13"/>
      <c r="E9" s="17"/>
      <c r="F9" s="17"/>
      <c r="G9" s="17"/>
      <c r="H9" s="17"/>
      <c r="I9" s="17"/>
      <c r="J9" s="17"/>
      <c r="K9" s="17" t="s">
        <v>22</v>
      </c>
    </row>
    <row r="10" spans="1:11" x14ac:dyDescent="0.3">
      <c r="A10" s="19"/>
      <c r="B10" s="17" t="s">
        <v>23</v>
      </c>
      <c r="C10" s="13"/>
      <c r="D10" s="13"/>
      <c r="E10" s="17"/>
      <c r="F10" s="17"/>
      <c r="G10" s="17"/>
      <c r="H10" s="17"/>
      <c r="I10" s="17"/>
      <c r="J10" s="17"/>
      <c r="K10" s="17" t="s">
        <v>23</v>
      </c>
    </row>
    <row r="11" spans="1:11" x14ac:dyDescent="0.3">
      <c r="A11" s="19"/>
      <c r="B11" s="17" t="s">
        <v>24</v>
      </c>
      <c r="C11" s="13"/>
      <c r="D11" s="13"/>
      <c r="E11" s="17"/>
      <c r="F11" s="17"/>
      <c r="G11" s="17"/>
      <c r="H11" s="17"/>
      <c r="I11" s="17"/>
      <c r="J11" s="17"/>
      <c r="K11" s="17" t="s">
        <v>24</v>
      </c>
    </row>
    <row r="12" spans="1:11" ht="27.6" x14ac:dyDescent="0.3">
      <c r="A12" s="19"/>
      <c r="B12" s="17" t="s">
        <v>25</v>
      </c>
      <c r="C12" s="13"/>
      <c r="D12" s="13"/>
      <c r="E12" s="17"/>
      <c r="F12" s="17"/>
      <c r="G12" s="17"/>
      <c r="H12" s="17"/>
      <c r="I12" s="17"/>
      <c r="J12" s="17"/>
      <c r="K12" s="17" t="s">
        <v>168</v>
      </c>
    </row>
    <row r="13" spans="1:11" ht="18" customHeight="1" x14ac:dyDescent="0.3">
      <c r="A13" s="19" t="s">
        <v>26</v>
      </c>
      <c r="B13" s="17" t="s">
        <v>27</v>
      </c>
      <c r="C13" s="13" t="s">
        <v>149</v>
      </c>
      <c r="D13" s="13" t="s">
        <v>16</v>
      </c>
      <c r="E13" s="62">
        <v>21</v>
      </c>
      <c r="F13" s="17">
        <v>6.14</v>
      </c>
      <c r="G13" s="76">
        <f>F13*2000</f>
        <v>12280</v>
      </c>
      <c r="H13" s="17"/>
      <c r="I13" s="17">
        <v>0.5</v>
      </c>
      <c r="J13" s="17">
        <v>3.07</v>
      </c>
      <c r="K13" s="17" t="s">
        <v>174</v>
      </c>
    </row>
    <row r="14" spans="1:11" ht="15" customHeight="1" x14ac:dyDescent="0.3">
      <c r="A14" s="19" t="s">
        <v>28</v>
      </c>
      <c r="B14" s="17" t="s">
        <v>29</v>
      </c>
      <c r="C14" s="13" t="s">
        <v>155</v>
      </c>
      <c r="D14" s="13" t="s">
        <v>16</v>
      </c>
      <c r="E14" s="63"/>
      <c r="F14" s="76">
        <v>5.0599999999999996</v>
      </c>
      <c r="G14" s="76">
        <f>F14*6000</f>
        <v>30359.999999999996</v>
      </c>
      <c r="H14" s="17"/>
      <c r="I14" s="17">
        <v>1</v>
      </c>
      <c r="J14" s="17">
        <v>5.0599999999999996</v>
      </c>
      <c r="K14" s="17" t="s">
        <v>175</v>
      </c>
    </row>
    <row r="15" spans="1:11" ht="15" customHeight="1" x14ac:dyDescent="0.3">
      <c r="A15" s="19" t="s">
        <v>30</v>
      </c>
      <c r="B15" s="17" t="s">
        <v>150</v>
      </c>
      <c r="C15" s="13" t="s">
        <v>15</v>
      </c>
      <c r="D15" s="13" t="s">
        <v>16</v>
      </c>
      <c r="E15" s="63"/>
      <c r="F15" s="17">
        <v>4.38</v>
      </c>
      <c r="G15" s="76">
        <f>F15*1000</f>
        <v>4380</v>
      </c>
      <c r="H15" s="17"/>
      <c r="I15" s="17">
        <v>5</v>
      </c>
      <c r="J15" s="17">
        <v>21.9</v>
      </c>
      <c r="K15" s="17" t="s">
        <v>173</v>
      </c>
    </row>
    <row r="16" spans="1:11" ht="41.4" x14ac:dyDescent="0.3">
      <c r="A16" s="18" t="s">
        <v>30</v>
      </c>
      <c r="B16" s="25" t="s">
        <v>31</v>
      </c>
      <c r="C16" s="21" t="s">
        <v>32</v>
      </c>
      <c r="D16" s="21" t="s">
        <v>17</v>
      </c>
      <c r="E16" s="63"/>
      <c r="F16" s="17">
        <v>3.93</v>
      </c>
      <c r="G16" s="76">
        <f>F16*200</f>
        <v>786</v>
      </c>
      <c r="H16" s="17"/>
      <c r="I16" s="17"/>
      <c r="J16" s="17">
        <v>3.93</v>
      </c>
      <c r="K16" s="17" t="s">
        <v>169</v>
      </c>
    </row>
    <row r="17" spans="1:11" ht="27.6" x14ac:dyDescent="0.3">
      <c r="A17" s="18" t="s">
        <v>33</v>
      </c>
      <c r="B17" s="25" t="s">
        <v>34</v>
      </c>
      <c r="C17" s="21" t="s">
        <v>35</v>
      </c>
      <c r="D17" s="21" t="s">
        <v>17</v>
      </c>
      <c r="E17" s="64"/>
      <c r="F17" s="17">
        <v>5.57</v>
      </c>
      <c r="G17" s="76">
        <f>F17*100</f>
        <v>557</v>
      </c>
      <c r="H17" s="17"/>
      <c r="I17" s="17"/>
      <c r="J17" s="17">
        <v>5.57</v>
      </c>
      <c r="K17" s="17" t="s">
        <v>170</v>
      </c>
    </row>
    <row r="18" spans="1:11" x14ac:dyDescent="0.3">
      <c r="A18" s="19"/>
      <c r="B18" s="22" t="s">
        <v>36</v>
      </c>
      <c r="C18" s="13"/>
      <c r="D18" s="13"/>
      <c r="E18" s="17"/>
      <c r="F18" s="17"/>
      <c r="G18" s="76">
        <f>G13+G14+G15+G16+G17</f>
        <v>48363</v>
      </c>
      <c r="H18" s="17"/>
      <c r="I18" s="17"/>
      <c r="J18" s="17"/>
      <c r="K18" s="17"/>
    </row>
    <row r="19" spans="1:11" ht="48" customHeight="1" x14ac:dyDescent="0.3">
      <c r="A19" s="19"/>
      <c r="B19" s="17" t="s">
        <v>156</v>
      </c>
      <c r="C19" s="13"/>
      <c r="D19" s="13"/>
      <c r="E19" s="17"/>
      <c r="F19" s="17"/>
      <c r="G19" s="17"/>
      <c r="H19" s="17"/>
      <c r="I19" s="17"/>
      <c r="J19" s="17"/>
      <c r="K19" s="17"/>
    </row>
    <row r="20" spans="1:11" x14ac:dyDescent="0.3">
      <c r="A20" s="23" t="s">
        <v>37</v>
      </c>
      <c r="B20" s="24" t="s">
        <v>38</v>
      </c>
      <c r="C20" s="21"/>
      <c r="D20" s="21"/>
      <c r="E20" s="17"/>
      <c r="F20" s="17"/>
      <c r="G20" s="17"/>
      <c r="H20" s="17"/>
      <c r="I20" s="17"/>
      <c r="J20" s="17"/>
      <c r="K20" s="17"/>
    </row>
    <row r="21" spans="1:11" x14ac:dyDescent="0.3">
      <c r="A21" s="23" t="s">
        <v>39</v>
      </c>
      <c r="B21" s="24" t="s">
        <v>40</v>
      </c>
      <c r="C21" s="21"/>
      <c r="D21" s="21"/>
      <c r="E21" s="17"/>
      <c r="F21" s="17"/>
      <c r="G21" s="17"/>
      <c r="H21" s="17"/>
      <c r="I21" s="17"/>
      <c r="J21" s="17"/>
      <c r="K21" s="17"/>
    </row>
    <row r="22" spans="1:11" ht="27.6" x14ac:dyDescent="0.3">
      <c r="A22" s="19"/>
      <c r="B22" s="26" t="s">
        <v>41</v>
      </c>
      <c r="C22" s="13"/>
      <c r="D22" s="13"/>
      <c r="E22" s="17"/>
      <c r="F22" s="17"/>
      <c r="G22" s="17"/>
      <c r="H22" s="17"/>
      <c r="I22" s="17"/>
      <c r="J22" s="17"/>
      <c r="K22" s="17" t="s">
        <v>171</v>
      </c>
    </row>
    <row r="23" spans="1:11" x14ac:dyDescent="0.3">
      <c r="A23" s="19"/>
      <c r="B23" s="20" t="s">
        <v>42</v>
      </c>
      <c r="C23" s="13"/>
      <c r="D23" s="13"/>
      <c r="E23" s="17"/>
      <c r="F23" s="17"/>
      <c r="G23" s="17"/>
      <c r="H23" s="17"/>
      <c r="I23" s="17"/>
      <c r="J23" s="17"/>
      <c r="K23" s="17"/>
    </row>
    <row r="24" spans="1:11" ht="41.4" x14ac:dyDescent="0.3">
      <c r="A24" s="19"/>
      <c r="B24" s="17" t="s">
        <v>43</v>
      </c>
      <c r="C24" s="13"/>
      <c r="D24" s="13"/>
      <c r="E24" s="17"/>
      <c r="F24" s="17"/>
      <c r="G24" s="17"/>
      <c r="H24" s="17"/>
      <c r="I24" s="17"/>
      <c r="J24" s="17"/>
      <c r="K24" s="17" t="s">
        <v>43</v>
      </c>
    </row>
    <row r="25" spans="1:11" ht="41.4" x14ac:dyDescent="0.3">
      <c r="A25" s="19"/>
      <c r="B25" s="17" t="s">
        <v>44</v>
      </c>
      <c r="C25" s="13"/>
      <c r="D25" s="13"/>
      <c r="E25" s="17"/>
      <c r="F25" s="17"/>
      <c r="G25" s="17"/>
      <c r="H25" s="17"/>
      <c r="I25" s="17"/>
      <c r="J25" s="17"/>
      <c r="K25" s="17" t="s">
        <v>44</v>
      </c>
    </row>
    <row r="26" spans="1:11" ht="21.75" customHeight="1" x14ac:dyDescent="0.3">
      <c r="A26" s="19"/>
      <c r="B26" s="17" t="s">
        <v>45</v>
      </c>
      <c r="C26" s="13"/>
      <c r="D26" s="13"/>
      <c r="E26" s="17"/>
      <c r="F26" s="17"/>
      <c r="G26" s="17"/>
      <c r="H26" s="17"/>
      <c r="I26" s="17"/>
      <c r="J26" s="17"/>
      <c r="K26" s="17" t="s">
        <v>45</v>
      </c>
    </row>
    <row r="27" spans="1:11" x14ac:dyDescent="0.3">
      <c r="A27" s="19"/>
      <c r="B27" s="17" t="s">
        <v>23</v>
      </c>
      <c r="C27" s="13"/>
      <c r="D27" s="13"/>
      <c r="E27" s="17"/>
      <c r="F27" s="17"/>
      <c r="G27" s="17"/>
      <c r="H27" s="17"/>
      <c r="I27" s="17"/>
      <c r="J27" s="17"/>
      <c r="K27" s="17" t="s">
        <v>23</v>
      </c>
    </row>
    <row r="28" spans="1:11" ht="27.6" x14ac:dyDescent="0.3">
      <c r="A28" s="19"/>
      <c r="B28" s="17" t="s">
        <v>46</v>
      </c>
      <c r="C28" s="13"/>
      <c r="D28" s="13"/>
      <c r="E28" s="17"/>
      <c r="F28" s="17"/>
      <c r="G28" s="17"/>
      <c r="H28" s="17"/>
      <c r="I28" s="17"/>
      <c r="J28" s="17"/>
      <c r="K28" s="17" t="s">
        <v>46</v>
      </c>
    </row>
    <row r="29" spans="1:11" ht="58.2" customHeight="1" x14ac:dyDescent="0.3">
      <c r="A29" s="19"/>
      <c r="B29" s="17" t="s">
        <v>47</v>
      </c>
      <c r="C29" s="13" t="s">
        <v>48</v>
      </c>
      <c r="D29" s="13" t="s">
        <v>16</v>
      </c>
      <c r="E29" s="17">
        <v>21</v>
      </c>
      <c r="F29" s="17">
        <v>6.11</v>
      </c>
      <c r="G29" s="17">
        <f>F29*500</f>
        <v>3055</v>
      </c>
      <c r="H29" s="17"/>
      <c r="I29" s="17"/>
      <c r="J29" s="17">
        <v>6.11</v>
      </c>
      <c r="K29" s="17" t="s">
        <v>202</v>
      </c>
    </row>
    <row r="30" spans="1:11" ht="27.6" x14ac:dyDescent="0.3">
      <c r="A30" s="23" t="s">
        <v>49</v>
      </c>
      <c r="B30" s="24" t="s">
        <v>50</v>
      </c>
      <c r="C30" s="21"/>
      <c r="D30" s="21"/>
      <c r="E30" s="17"/>
      <c r="F30" s="17"/>
      <c r="G30" s="17"/>
      <c r="H30" s="17"/>
      <c r="I30" s="17"/>
      <c r="J30" s="17"/>
      <c r="K30" s="17"/>
    </row>
    <row r="31" spans="1:11" x14ac:dyDescent="0.3">
      <c r="A31" s="19"/>
      <c r="B31" s="17" t="s">
        <v>14</v>
      </c>
      <c r="C31" s="13"/>
      <c r="D31" s="13"/>
      <c r="E31" s="17"/>
      <c r="F31" s="17"/>
      <c r="G31" s="17"/>
      <c r="H31" s="17"/>
      <c r="I31" s="17"/>
      <c r="J31" s="17"/>
      <c r="K31" s="17"/>
    </row>
    <row r="32" spans="1:11" ht="14.25" customHeight="1" x14ac:dyDescent="0.3">
      <c r="A32" s="19"/>
      <c r="B32" s="17" t="s">
        <v>51</v>
      </c>
      <c r="C32" s="13"/>
      <c r="D32" s="13"/>
      <c r="E32" s="17"/>
      <c r="F32" s="17"/>
      <c r="G32" s="17"/>
      <c r="H32" s="17"/>
      <c r="I32" s="17"/>
      <c r="J32" s="17"/>
      <c r="K32" s="17" t="s">
        <v>51</v>
      </c>
    </row>
    <row r="33" spans="1:11" ht="16.5" customHeight="1" x14ac:dyDescent="0.3">
      <c r="A33" s="19"/>
      <c r="B33" s="17" t="s">
        <v>52</v>
      </c>
      <c r="C33" s="13"/>
      <c r="D33" s="13"/>
      <c r="E33" s="17"/>
      <c r="F33" s="17"/>
      <c r="G33" s="17"/>
      <c r="H33" s="17"/>
      <c r="I33" s="17"/>
      <c r="J33" s="17"/>
      <c r="K33" s="17" t="s">
        <v>52</v>
      </c>
    </row>
    <row r="34" spans="1:11" ht="27.6" x14ac:dyDescent="0.3">
      <c r="A34" s="19"/>
      <c r="B34" s="17" t="s">
        <v>53</v>
      </c>
      <c r="C34" s="13"/>
      <c r="D34" s="13"/>
      <c r="E34" s="17"/>
      <c r="F34" s="17"/>
      <c r="G34" s="17"/>
      <c r="H34" s="17"/>
      <c r="I34" s="17"/>
      <c r="J34" s="17"/>
      <c r="K34" s="17" t="s">
        <v>53</v>
      </c>
    </row>
    <row r="35" spans="1:11" ht="27.6" x14ac:dyDescent="0.3">
      <c r="A35" s="19"/>
      <c r="B35" s="17" t="s">
        <v>54</v>
      </c>
      <c r="C35" s="13"/>
      <c r="D35" s="13"/>
      <c r="E35" s="17"/>
      <c r="F35" s="17"/>
      <c r="G35" s="17"/>
      <c r="H35" s="17"/>
      <c r="I35" s="17"/>
      <c r="J35" s="17"/>
      <c r="K35" s="17" t="s">
        <v>54</v>
      </c>
    </row>
    <row r="36" spans="1:11" ht="30.6" x14ac:dyDescent="0.3">
      <c r="A36" s="19"/>
      <c r="B36" s="17" t="s">
        <v>55</v>
      </c>
      <c r="C36" s="13"/>
      <c r="D36" s="13"/>
      <c r="E36" s="17"/>
      <c r="F36" s="17"/>
      <c r="G36" s="17"/>
      <c r="H36" s="17"/>
      <c r="I36" s="17"/>
      <c r="J36" s="17"/>
      <c r="K36" s="17" t="s">
        <v>55</v>
      </c>
    </row>
    <row r="37" spans="1:11" ht="18.75" customHeight="1" x14ac:dyDescent="0.3">
      <c r="A37" s="19"/>
      <c r="B37" s="17" t="s">
        <v>56</v>
      </c>
      <c r="C37" s="13" t="s">
        <v>57</v>
      </c>
      <c r="D37" s="13" t="s">
        <v>17</v>
      </c>
      <c r="E37" s="17">
        <v>21</v>
      </c>
      <c r="F37" s="17">
        <v>22.81</v>
      </c>
      <c r="G37" s="17">
        <f>F37*20</f>
        <v>456.2</v>
      </c>
      <c r="H37" s="17"/>
      <c r="I37" s="17"/>
      <c r="J37" s="17">
        <v>22.81</v>
      </c>
      <c r="K37" s="17" t="s">
        <v>172</v>
      </c>
    </row>
    <row r="38" spans="1:11" x14ac:dyDescent="0.3">
      <c r="A38" s="19"/>
      <c r="B38" s="22" t="s">
        <v>58</v>
      </c>
      <c r="C38" s="13"/>
      <c r="D38" s="13"/>
      <c r="E38" s="17"/>
      <c r="F38" s="17"/>
      <c r="G38" s="60">
        <f>G29+G37</f>
        <v>3511.2</v>
      </c>
      <c r="H38" s="17"/>
      <c r="I38" s="17"/>
      <c r="J38" s="17"/>
      <c r="K38" s="17"/>
    </row>
    <row r="39" spans="1:11" x14ac:dyDescent="0.3">
      <c r="A39" s="19"/>
      <c r="B39" s="17" t="s">
        <v>59</v>
      </c>
      <c r="C39" s="13"/>
      <c r="D39" s="13"/>
      <c r="E39" s="17"/>
      <c r="F39" s="17"/>
      <c r="G39" s="17"/>
      <c r="H39" s="17"/>
      <c r="I39" s="17"/>
      <c r="J39" s="17"/>
      <c r="K39" s="17"/>
    </row>
    <row r="40" spans="1:11" ht="25.5" customHeight="1" x14ac:dyDescent="0.3">
      <c r="A40" s="23" t="s">
        <v>60</v>
      </c>
      <c r="B40" s="70" t="s">
        <v>61</v>
      </c>
      <c r="C40" s="70"/>
      <c r="D40" s="32"/>
      <c r="E40" s="27"/>
      <c r="F40" s="27"/>
      <c r="G40" s="27"/>
      <c r="H40" s="29"/>
      <c r="I40" s="29"/>
      <c r="J40" s="29"/>
      <c r="K40" s="29"/>
    </row>
    <row r="41" spans="1:11" x14ac:dyDescent="0.3">
      <c r="A41" s="19"/>
      <c r="B41" s="27" t="s">
        <v>14</v>
      </c>
      <c r="C41" s="28"/>
      <c r="D41" s="28"/>
      <c r="E41" s="31"/>
      <c r="F41" s="31"/>
      <c r="G41" s="31"/>
      <c r="H41" s="30"/>
      <c r="I41" s="30"/>
      <c r="J41" s="30"/>
      <c r="K41" s="30"/>
    </row>
    <row r="42" spans="1:11" ht="35.25" customHeight="1" x14ac:dyDescent="0.3">
      <c r="A42" s="19"/>
      <c r="B42" s="33" t="s">
        <v>62</v>
      </c>
      <c r="C42" s="28"/>
      <c r="D42" s="28"/>
      <c r="E42" s="31"/>
      <c r="F42" s="31"/>
      <c r="G42" s="31"/>
      <c r="H42" s="30"/>
      <c r="I42" s="30"/>
      <c r="J42" s="30"/>
      <c r="K42" s="33" t="s">
        <v>178</v>
      </c>
    </row>
    <row r="43" spans="1:11" ht="27.6" x14ac:dyDescent="0.3">
      <c r="A43" s="19"/>
      <c r="B43" s="27" t="s">
        <v>63</v>
      </c>
      <c r="C43" s="28"/>
      <c r="D43" s="28"/>
      <c r="E43" s="31"/>
      <c r="F43" s="31"/>
      <c r="G43" s="31"/>
      <c r="H43" s="30"/>
      <c r="I43" s="30"/>
      <c r="J43" s="30"/>
      <c r="K43" s="27" t="s">
        <v>63</v>
      </c>
    </row>
    <row r="44" spans="1:11" ht="41.4" x14ac:dyDescent="0.3">
      <c r="A44" s="19"/>
      <c r="B44" s="27" t="s">
        <v>64</v>
      </c>
      <c r="C44" s="28"/>
      <c r="D44" s="28"/>
      <c r="E44" s="31"/>
      <c r="F44" s="31"/>
      <c r="G44" s="31"/>
      <c r="H44" s="30"/>
      <c r="I44" s="30"/>
      <c r="J44" s="30"/>
      <c r="K44" s="27" t="s">
        <v>64</v>
      </c>
    </row>
    <row r="45" spans="1:11" ht="18" customHeight="1" x14ac:dyDescent="0.3">
      <c r="A45" s="19"/>
      <c r="B45" s="27" t="s">
        <v>65</v>
      </c>
      <c r="C45" s="28"/>
      <c r="D45" s="28"/>
      <c r="E45" s="27"/>
      <c r="F45" s="27"/>
      <c r="G45" s="27"/>
      <c r="H45" s="29"/>
      <c r="I45" s="29"/>
      <c r="J45" s="29"/>
      <c r="K45" s="27" t="s">
        <v>65</v>
      </c>
    </row>
    <row r="46" spans="1:11" ht="27.6" x14ac:dyDescent="0.3">
      <c r="A46" s="19"/>
      <c r="B46" s="27" t="s">
        <v>66</v>
      </c>
      <c r="C46" s="28"/>
      <c r="D46" s="28"/>
      <c r="E46" s="27"/>
      <c r="F46" s="27"/>
      <c r="G46" s="27"/>
      <c r="H46" s="29"/>
      <c r="I46" s="29"/>
      <c r="J46" s="29"/>
      <c r="K46" s="29"/>
    </row>
    <row r="47" spans="1:11" ht="27.6" x14ac:dyDescent="0.3">
      <c r="A47" s="19"/>
      <c r="B47" s="27" t="s">
        <v>67</v>
      </c>
      <c r="C47" s="28"/>
      <c r="D47" s="28"/>
      <c r="E47" s="27"/>
      <c r="F47" s="27"/>
      <c r="G47" s="27"/>
      <c r="H47" s="29"/>
      <c r="I47" s="29"/>
      <c r="J47" s="29"/>
      <c r="K47" s="17" t="s">
        <v>176</v>
      </c>
    </row>
    <row r="48" spans="1:11" ht="15.75" customHeight="1" x14ac:dyDescent="0.3">
      <c r="A48" s="19" t="s">
        <v>68</v>
      </c>
      <c r="B48" s="27" t="s">
        <v>69</v>
      </c>
      <c r="C48" s="28" t="s">
        <v>157</v>
      </c>
      <c r="D48" s="13" t="s">
        <v>16</v>
      </c>
      <c r="E48" s="68">
        <v>21</v>
      </c>
      <c r="F48" s="31">
        <v>4.91</v>
      </c>
      <c r="G48" s="31">
        <f>F48*4000</f>
        <v>19640</v>
      </c>
      <c r="H48" s="30"/>
      <c r="I48" s="33" t="s">
        <v>179</v>
      </c>
      <c r="J48" s="33">
        <v>4.91</v>
      </c>
      <c r="K48" s="65" t="s">
        <v>177</v>
      </c>
    </row>
    <row r="49" spans="1:11" x14ac:dyDescent="0.3">
      <c r="A49" s="19" t="s">
        <v>70</v>
      </c>
      <c r="B49" s="27" t="s">
        <v>71</v>
      </c>
      <c r="C49" s="28" t="s">
        <v>48</v>
      </c>
      <c r="D49" s="13" t="s">
        <v>16</v>
      </c>
      <c r="E49" s="63"/>
      <c r="F49" s="31">
        <v>11.36</v>
      </c>
      <c r="G49" s="31">
        <f>F49*500</f>
        <v>5680</v>
      </c>
      <c r="H49" s="30"/>
      <c r="I49" s="33" t="s">
        <v>180</v>
      </c>
      <c r="J49" s="33">
        <v>2.84</v>
      </c>
      <c r="K49" s="66"/>
    </row>
    <row r="50" spans="1:11" x14ac:dyDescent="0.3">
      <c r="A50" s="34" t="s">
        <v>72</v>
      </c>
      <c r="B50" s="33" t="s">
        <v>138</v>
      </c>
      <c r="C50" s="35" t="s">
        <v>73</v>
      </c>
      <c r="D50" s="35" t="s">
        <v>16</v>
      </c>
      <c r="E50" s="64"/>
      <c r="F50" s="33">
        <v>36.4</v>
      </c>
      <c r="G50" s="33">
        <v>36.4</v>
      </c>
      <c r="H50" s="33"/>
      <c r="I50" s="33" t="s">
        <v>181</v>
      </c>
      <c r="J50" s="33">
        <v>1.82</v>
      </c>
      <c r="K50" s="67"/>
    </row>
    <row r="51" spans="1:11" x14ac:dyDescent="0.3">
      <c r="A51" s="19"/>
      <c r="B51" s="36" t="s">
        <v>74</v>
      </c>
      <c r="C51" s="28"/>
      <c r="D51" s="28"/>
      <c r="E51" s="31"/>
      <c r="F51" s="31"/>
      <c r="G51" s="61">
        <f>G48+G49+G50</f>
        <v>25356.400000000001</v>
      </c>
      <c r="H51" s="33"/>
      <c r="I51" s="33"/>
      <c r="J51" s="33"/>
      <c r="K51" s="33"/>
    </row>
    <row r="52" spans="1:11" x14ac:dyDescent="0.3">
      <c r="A52" s="19"/>
      <c r="B52" s="27" t="s">
        <v>75</v>
      </c>
      <c r="C52" s="28"/>
      <c r="D52" s="28"/>
      <c r="E52" s="31"/>
      <c r="F52" s="31"/>
      <c r="G52" s="31"/>
      <c r="H52" s="33"/>
      <c r="I52" s="33"/>
      <c r="J52" s="33"/>
      <c r="K52" s="33"/>
    </row>
    <row r="53" spans="1:11" x14ac:dyDescent="0.3">
      <c r="A53" s="23" t="s">
        <v>77</v>
      </c>
      <c r="B53" s="24" t="s">
        <v>78</v>
      </c>
      <c r="C53" s="21"/>
      <c r="D53" s="21"/>
      <c r="E53" s="33"/>
      <c r="F53" s="33"/>
      <c r="G53" s="33"/>
      <c r="H53" s="33"/>
      <c r="I53" s="33"/>
      <c r="J53" s="33"/>
      <c r="K53" s="33"/>
    </row>
    <row r="54" spans="1:11" ht="27.6" x14ac:dyDescent="0.3">
      <c r="A54" s="34"/>
      <c r="B54" s="33" t="s">
        <v>79</v>
      </c>
      <c r="C54" s="35"/>
      <c r="D54" s="35"/>
      <c r="E54" s="33"/>
      <c r="F54" s="33"/>
      <c r="G54" s="33"/>
      <c r="H54" s="33"/>
      <c r="I54" s="33"/>
      <c r="J54" s="33"/>
      <c r="K54" s="33" t="s">
        <v>79</v>
      </c>
    </row>
    <row r="55" spans="1:11" ht="27.6" x14ac:dyDescent="0.3">
      <c r="A55" s="34"/>
      <c r="B55" s="33" t="s">
        <v>80</v>
      </c>
      <c r="C55" s="35"/>
      <c r="D55" s="35"/>
      <c r="E55" s="33"/>
      <c r="F55" s="33"/>
      <c r="G55" s="33"/>
      <c r="H55" s="33"/>
      <c r="I55" s="33"/>
      <c r="J55" s="33"/>
      <c r="K55" s="33" t="s">
        <v>80</v>
      </c>
    </row>
    <row r="56" spans="1:11" x14ac:dyDescent="0.3">
      <c r="A56" s="34"/>
      <c r="B56" s="33" t="s">
        <v>81</v>
      </c>
      <c r="C56" s="35"/>
      <c r="D56" s="35"/>
      <c r="E56" s="33"/>
      <c r="F56" s="33"/>
      <c r="G56" s="33"/>
      <c r="H56" s="33"/>
      <c r="I56" s="33"/>
      <c r="J56" s="33"/>
      <c r="K56" s="33" t="s">
        <v>81</v>
      </c>
    </row>
    <row r="57" spans="1:11" x14ac:dyDescent="0.3">
      <c r="A57" s="34"/>
      <c r="B57" s="33" t="s">
        <v>82</v>
      </c>
      <c r="C57" s="35"/>
      <c r="D57" s="35"/>
      <c r="E57" s="33"/>
      <c r="F57" s="33"/>
      <c r="G57" s="33"/>
      <c r="H57" s="33"/>
      <c r="I57" s="33"/>
      <c r="J57" s="33"/>
      <c r="K57" s="33" t="s">
        <v>82</v>
      </c>
    </row>
    <row r="58" spans="1:11" x14ac:dyDescent="0.3">
      <c r="A58" s="34"/>
      <c r="B58" s="33" t="s">
        <v>83</v>
      </c>
      <c r="C58" s="35"/>
      <c r="D58" s="35"/>
      <c r="E58" s="33"/>
      <c r="F58" s="33"/>
      <c r="G58" s="33"/>
      <c r="H58" s="33"/>
      <c r="I58" s="33"/>
      <c r="J58" s="33"/>
      <c r="K58" s="33" t="s">
        <v>83</v>
      </c>
    </row>
    <row r="59" spans="1:11" ht="55.2" x14ac:dyDescent="0.3">
      <c r="A59" s="34"/>
      <c r="B59" s="33" t="s">
        <v>84</v>
      </c>
      <c r="C59" s="35" t="s">
        <v>159</v>
      </c>
      <c r="D59" s="35" t="s">
        <v>17</v>
      </c>
      <c r="E59" s="33">
        <v>21</v>
      </c>
      <c r="F59" s="33">
        <v>0.27800000000000002</v>
      </c>
      <c r="G59" s="52">
        <f>F59*120000</f>
        <v>33360</v>
      </c>
      <c r="H59" s="33"/>
      <c r="I59" s="33"/>
      <c r="J59" s="33">
        <v>2.78</v>
      </c>
      <c r="K59" s="33" t="s">
        <v>182</v>
      </c>
    </row>
    <row r="60" spans="1:11" x14ac:dyDescent="0.3">
      <c r="A60" s="34"/>
      <c r="B60" s="33" t="s">
        <v>146</v>
      </c>
      <c r="C60" s="35"/>
      <c r="D60" s="35"/>
      <c r="E60" s="33"/>
      <c r="F60" s="33"/>
      <c r="G60" s="33"/>
      <c r="H60" s="33"/>
      <c r="I60" s="33"/>
      <c r="J60" s="33"/>
      <c r="K60" s="33"/>
    </row>
    <row r="61" spans="1:11" ht="21" customHeight="1" x14ac:dyDescent="0.3">
      <c r="A61" s="15" t="s">
        <v>85</v>
      </c>
      <c r="B61" s="16"/>
      <c r="C61" s="16"/>
      <c r="D61" s="16"/>
      <c r="E61" s="16"/>
      <c r="F61" s="16"/>
      <c r="G61" s="16"/>
      <c r="H61" s="16"/>
      <c r="I61" s="16"/>
      <c r="J61" s="16"/>
      <c r="K61" s="16"/>
    </row>
    <row r="62" spans="1:11" ht="20.25" customHeight="1" x14ac:dyDescent="0.3">
      <c r="A62" s="40" t="s">
        <v>153</v>
      </c>
      <c r="B62" s="41" t="s">
        <v>87</v>
      </c>
      <c r="C62" s="59"/>
      <c r="D62" s="59"/>
      <c r="E62" s="41"/>
      <c r="F62" s="41"/>
      <c r="G62" s="41"/>
      <c r="H62" s="41"/>
      <c r="I62" s="41"/>
      <c r="J62" s="41"/>
      <c r="K62" s="41"/>
    </row>
    <row r="63" spans="1:11" ht="19.5" customHeight="1" x14ac:dyDescent="0.3">
      <c r="A63" s="38" t="s">
        <v>139</v>
      </c>
      <c r="B63" s="69" t="s">
        <v>88</v>
      </c>
      <c r="C63" s="69"/>
      <c r="D63" s="69"/>
      <c r="E63" s="69"/>
      <c r="F63" s="69"/>
      <c r="G63" s="69"/>
      <c r="H63" s="69"/>
      <c r="I63" s="69"/>
      <c r="J63" s="69"/>
      <c r="K63" s="69"/>
    </row>
    <row r="64" spans="1:11" ht="19.5" customHeight="1" x14ac:dyDescent="0.3">
      <c r="A64" s="39"/>
      <c r="B64" s="33" t="s">
        <v>164</v>
      </c>
      <c r="C64" s="42"/>
      <c r="D64" s="35"/>
      <c r="E64" s="17"/>
      <c r="F64" s="17"/>
      <c r="G64" s="17"/>
      <c r="H64" s="17"/>
      <c r="I64" s="17"/>
      <c r="J64" s="17"/>
      <c r="K64" s="17" t="s">
        <v>184</v>
      </c>
    </row>
    <row r="65" spans="1:11" ht="27.6" x14ac:dyDescent="0.3">
      <c r="A65" s="39"/>
      <c r="B65" s="33" t="s">
        <v>89</v>
      </c>
      <c r="C65" s="42"/>
      <c r="D65" s="35"/>
      <c r="E65" s="17"/>
      <c r="F65" s="17"/>
      <c r="G65" s="17"/>
      <c r="H65" s="17"/>
      <c r="I65" s="17"/>
      <c r="J65" s="17"/>
      <c r="K65" s="33" t="s">
        <v>89</v>
      </c>
    </row>
    <row r="66" spans="1:11" x14ac:dyDescent="0.3">
      <c r="A66" s="39"/>
      <c r="B66" s="33" t="s">
        <v>90</v>
      </c>
      <c r="C66" s="42"/>
      <c r="D66" s="35"/>
      <c r="E66" s="17"/>
      <c r="F66" s="17"/>
      <c r="G66" s="17"/>
      <c r="H66" s="17"/>
      <c r="I66" s="17"/>
      <c r="J66" s="17"/>
      <c r="K66" s="33" t="s">
        <v>90</v>
      </c>
    </row>
    <row r="67" spans="1:11" ht="34.5" customHeight="1" x14ac:dyDescent="0.3">
      <c r="A67" s="39"/>
      <c r="B67" s="33" t="s">
        <v>91</v>
      </c>
      <c r="C67" s="42"/>
      <c r="D67" s="35"/>
      <c r="E67" s="17" t="s">
        <v>92</v>
      </c>
      <c r="F67" s="17"/>
      <c r="G67" s="17"/>
      <c r="H67" s="17"/>
      <c r="I67" s="17"/>
      <c r="J67" s="17"/>
      <c r="K67" s="33" t="s">
        <v>91</v>
      </c>
    </row>
    <row r="68" spans="1:11" ht="27.6" x14ac:dyDescent="0.3">
      <c r="A68" s="39"/>
      <c r="B68" s="37" t="s">
        <v>93</v>
      </c>
      <c r="C68" s="42"/>
      <c r="D68" s="35"/>
      <c r="E68" s="17"/>
      <c r="F68" s="17"/>
      <c r="G68" s="17"/>
      <c r="H68" s="17"/>
      <c r="I68" s="17"/>
      <c r="J68" s="17"/>
      <c r="K68" s="37" t="s">
        <v>93</v>
      </c>
    </row>
    <row r="69" spans="1:11" x14ac:dyDescent="0.3">
      <c r="A69" s="39"/>
      <c r="B69" s="33" t="s">
        <v>94</v>
      </c>
      <c r="C69" s="42"/>
      <c r="D69" s="35"/>
      <c r="E69" s="17"/>
      <c r="F69" s="17"/>
      <c r="G69" s="17"/>
      <c r="H69" s="17"/>
      <c r="I69" s="17"/>
      <c r="J69" s="17"/>
      <c r="K69" s="17" t="s">
        <v>183</v>
      </c>
    </row>
    <row r="70" spans="1:11" ht="36.6" customHeight="1" x14ac:dyDescent="0.3">
      <c r="A70" s="39"/>
      <c r="B70" s="33" t="s">
        <v>95</v>
      </c>
      <c r="C70" s="35"/>
      <c r="D70" s="35"/>
      <c r="E70" s="17"/>
      <c r="F70" s="17"/>
      <c r="G70" s="17"/>
      <c r="H70" s="17"/>
      <c r="I70" s="17"/>
      <c r="J70" s="17"/>
      <c r="K70" s="75"/>
    </row>
    <row r="71" spans="1:11" ht="30.75" customHeight="1" x14ac:dyDescent="0.3">
      <c r="A71" s="39"/>
      <c r="B71" s="43" t="s">
        <v>151</v>
      </c>
      <c r="C71" s="35" t="s">
        <v>160</v>
      </c>
      <c r="D71" s="35" t="s">
        <v>76</v>
      </c>
      <c r="E71" s="17">
        <v>5</v>
      </c>
      <c r="F71" s="17">
        <v>4.99E-2</v>
      </c>
      <c r="G71" s="17">
        <f>F71*150000</f>
        <v>7485</v>
      </c>
      <c r="H71" s="17"/>
      <c r="I71" s="17" t="s">
        <v>185</v>
      </c>
      <c r="J71" s="17">
        <v>3.99</v>
      </c>
      <c r="K71" s="17" t="s">
        <v>203</v>
      </c>
    </row>
    <row r="72" spans="1:11" ht="19.5" customHeight="1" x14ac:dyDescent="0.3">
      <c r="A72" s="23" t="s">
        <v>140</v>
      </c>
      <c r="B72" s="69" t="s">
        <v>96</v>
      </c>
      <c r="C72" s="69"/>
      <c r="D72" s="69"/>
      <c r="E72" s="17"/>
      <c r="F72" s="17"/>
      <c r="G72" s="17"/>
      <c r="H72" s="17"/>
      <c r="I72" s="17"/>
      <c r="J72" s="17"/>
      <c r="K72" s="17"/>
    </row>
    <row r="73" spans="1:11" ht="15" customHeight="1" x14ac:dyDescent="0.3">
      <c r="A73" s="34"/>
      <c r="B73" s="33" t="s">
        <v>97</v>
      </c>
      <c r="C73" s="35"/>
      <c r="D73" s="35"/>
      <c r="E73" s="17"/>
      <c r="F73" s="17"/>
      <c r="G73" s="17"/>
      <c r="H73" s="17"/>
      <c r="I73" s="17"/>
      <c r="J73" s="17"/>
      <c r="K73" s="17" t="s">
        <v>189</v>
      </c>
    </row>
    <row r="74" spans="1:11" ht="15" customHeight="1" x14ac:dyDescent="0.3">
      <c r="A74" s="34"/>
      <c r="B74" s="33" t="s">
        <v>98</v>
      </c>
      <c r="C74" s="35"/>
      <c r="D74" s="35"/>
      <c r="E74" s="17"/>
      <c r="F74" s="17"/>
      <c r="G74" s="17"/>
      <c r="H74" s="17"/>
      <c r="I74" s="17"/>
      <c r="J74" s="17"/>
      <c r="K74" s="17" t="s">
        <v>188</v>
      </c>
    </row>
    <row r="75" spans="1:11" ht="31.5" customHeight="1" x14ac:dyDescent="0.3">
      <c r="A75" s="34"/>
      <c r="B75" s="33" t="s">
        <v>99</v>
      </c>
      <c r="C75" s="35"/>
      <c r="D75" s="35"/>
      <c r="E75" s="17"/>
      <c r="F75" s="17"/>
      <c r="G75" s="17"/>
      <c r="H75" s="17"/>
      <c r="I75" s="17"/>
      <c r="J75" s="17"/>
      <c r="K75" s="33" t="s">
        <v>99</v>
      </c>
    </row>
    <row r="76" spans="1:11" ht="14.25" customHeight="1" x14ac:dyDescent="0.3">
      <c r="A76" s="34"/>
      <c r="B76" s="33" t="s">
        <v>90</v>
      </c>
      <c r="C76" s="35"/>
      <c r="D76" s="35"/>
      <c r="E76" s="17"/>
      <c r="F76" s="17"/>
      <c r="G76" s="17"/>
      <c r="H76" s="17"/>
      <c r="I76" s="17"/>
      <c r="J76" s="17"/>
      <c r="K76" s="33" t="s">
        <v>90</v>
      </c>
    </row>
    <row r="77" spans="1:11" x14ac:dyDescent="0.3">
      <c r="A77" s="34"/>
      <c r="B77" s="33" t="s">
        <v>100</v>
      </c>
      <c r="C77" s="35"/>
      <c r="D77" s="35"/>
      <c r="E77" s="17"/>
      <c r="F77" s="17"/>
      <c r="G77" s="17"/>
      <c r="H77" s="17"/>
      <c r="I77" s="17"/>
      <c r="J77" s="17"/>
      <c r="K77" s="33" t="s">
        <v>100</v>
      </c>
    </row>
    <row r="78" spans="1:11" ht="27.6" x14ac:dyDescent="0.3">
      <c r="A78" s="34"/>
      <c r="B78" s="33" t="s">
        <v>165</v>
      </c>
      <c r="C78" s="35"/>
      <c r="D78" s="35"/>
      <c r="E78" s="17"/>
      <c r="F78" s="17"/>
      <c r="G78" s="17"/>
      <c r="H78" s="17"/>
      <c r="I78" s="17"/>
      <c r="J78" s="17"/>
      <c r="K78" s="33" t="s">
        <v>165</v>
      </c>
    </row>
    <row r="79" spans="1:11" ht="30" customHeight="1" x14ac:dyDescent="0.3">
      <c r="A79" s="34"/>
      <c r="B79" s="33" t="s">
        <v>152</v>
      </c>
      <c r="C79" s="35" t="s">
        <v>158</v>
      </c>
      <c r="D79" s="35" t="s">
        <v>76</v>
      </c>
      <c r="E79" s="17">
        <v>5</v>
      </c>
      <c r="F79" s="17">
        <v>4.9399999999999999E-2</v>
      </c>
      <c r="G79" s="17">
        <f>F79*100000</f>
        <v>4940</v>
      </c>
      <c r="H79" s="17"/>
      <c r="I79" s="17" t="s">
        <v>185</v>
      </c>
      <c r="J79" s="17">
        <v>3.95</v>
      </c>
      <c r="K79" s="17" t="s">
        <v>186</v>
      </c>
    </row>
    <row r="80" spans="1:11" ht="17.25" customHeight="1" x14ac:dyDescent="0.3">
      <c r="A80" s="34"/>
      <c r="B80" s="48" t="s">
        <v>141</v>
      </c>
      <c r="C80" s="35"/>
      <c r="D80" s="35"/>
      <c r="E80" s="17"/>
      <c r="F80" s="17"/>
      <c r="G80" s="60">
        <f>G71+G79</f>
        <v>12425</v>
      </c>
      <c r="H80" s="17"/>
      <c r="I80" s="17"/>
      <c r="J80" s="17"/>
      <c r="K80" s="17" t="s">
        <v>187</v>
      </c>
    </row>
    <row r="81" spans="1:11" ht="17.25" customHeight="1" x14ac:dyDescent="0.3">
      <c r="A81" s="34"/>
      <c r="B81" s="43" t="s">
        <v>145</v>
      </c>
      <c r="C81" s="35"/>
      <c r="D81" s="35"/>
      <c r="E81" s="17"/>
      <c r="F81" s="17"/>
      <c r="G81" s="17"/>
      <c r="H81" s="17"/>
      <c r="I81" s="17"/>
      <c r="J81" s="17"/>
      <c r="K81" s="17"/>
    </row>
    <row r="82" spans="1:11" ht="18" customHeight="1" x14ac:dyDescent="0.3">
      <c r="A82" s="23" t="s">
        <v>86</v>
      </c>
      <c r="B82" s="69" t="s">
        <v>161</v>
      </c>
      <c r="C82" s="69"/>
      <c r="D82" s="69"/>
      <c r="E82" s="69"/>
      <c r="F82" s="69"/>
      <c r="G82" s="69"/>
      <c r="H82" s="69"/>
      <c r="I82" s="69"/>
      <c r="J82" s="69"/>
      <c r="K82" s="17"/>
    </row>
    <row r="83" spans="1:11" x14ac:dyDescent="0.3">
      <c r="A83" s="19"/>
      <c r="B83" s="26" t="s">
        <v>14</v>
      </c>
      <c r="C83" s="13"/>
      <c r="D83" s="13"/>
      <c r="E83" s="17"/>
      <c r="F83" s="17"/>
      <c r="G83" s="17"/>
      <c r="H83" s="17"/>
      <c r="I83" s="17"/>
      <c r="J83" s="17"/>
      <c r="K83" s="17"/>
    </row>
    <row r="84" spans="1:11" x14ac:dyDescent="0.3">
      <c r="A84" s="19"/>
      <c r="B84" s="26" t="s">
        <v>101</v>
      </c>
      <c r="C84" s="13"/>
      <c r="D84" s="13"/>
      <c r="E84" s="17"/>
      <c r="F84" s="17"/>
      <c r="G84" s="17"/>
      <c r="H84" s="17"/>
      <c r="I84" s="17"/>
      <c r="J84" s="17"/>
      <c r="K84" s="17" t="s">
        <v>191</v>
      </c>
    </row>
    <row r="85" spans="1:11" ht="18.75" customHeight="1" x14ac:dyDescent="0.3">
      <c r="A85" s="19"/>
      <c r="B85" s="26" t="s">
        <v>102</v>
      </c>
      <c r="C85" s="13"/>
      <c r="D85" s="13"/>
      <c r="E85" s="17"/>
      <c r="F85" s="17"/>
      <c r="G85" s="17"/>
      <c r="H85" s="17"/>
      <c r="I85" s="17"/>
      <c r="J85" s="17"/>
      <c r="K85" s="26" t="s">
        <v>102</v>
      </c>
    </row>
    <row r="86" spans="1:11" ht="41.4" x14ac:dyDescent="0.3">
      <c r="A86" s="19"/>
      <c r="B86" s="26" t="s">
        <v>64</v>
      </c>
      <c r="C86" s="13"/>
      <c r="D86" s="13"/>
      <c r="E86" s="17"/>
      <c r="F86" s="17"/>
      <c r="G86" s="17"/>
      <c r="H86" s="17"/>
      <c r="I86" s="17"/>
      <c r="J86" s="17"/>
      <c r="K86" s="26" t="s">
        <v>64</v>
      </c>
    </row>
    <row r="87" spans="1:11" ht="27.6" x14ac:dyDescent="0.3">
      <c r="A87" s="19"/>
      <c r="B87" s="26" t="s">
        <v>103</v>
      </c>
      <c r="C87" s="13"/>
      <c r="D87" s="13"/>
      <c r="E87" s="17"/>
      <c r="F87" s="17"/>
      <c r="G87" s="17"/>
      <c r="H87" s="17"/>
      <c r="I87" s="17"/>
      <c r="J87" s="17"/>
      <c r="K87" s="26" t="s">
        <v>103</v>
      </c>
    </row>
    <row r="88" spans="1:11" ht="27.6" x14ac:dyDescent="0.3">
      <c r="A88" s="19"/>
      <c r="B88" s="26" t="s">
        <v>154</v>
      </c>
      <c r="C88" s="13"/>
      <c r="D88" s="13"/>
      <c r="E88" s="17"/>
      <c r="F88" s="17"/>
      <c r="G88" s="17"/>
      <c r="H88" s="17"/>
      <c r="I88" s="17"/>
      <c r="J88" s="17"/>
      <c r="K88" s="26" t="s">
        <v>154</v>
      </c>
    </row>
    <row r="89" spans="1:11" x14ac:dyDescent="0.3">
      <c r="A89" s="19"/>
      <c r="B89" s="26" t="s">
        <v>104</v>
      </c>
      <c r="C89" s="13"/>
      <c r="D89" s="13"/>
      <c r="E89" s="17"/>
      <c r="F89" s="17"/>
      <c r="G89" s="17"/>
      <c r="H89" s="17"/>
      <c r="I89" s="17"/>
      <c r="J89" s="17"/>
      <c r="K89" s="17" t="s">
        <v>192</v>
      </c>
    </row>
    <row r="90" spans="1:11" ht="27.6" x14ac:dyDescent="0.3">
      <c r="A90" s="19"/>
      <c r="B90" s="26" t="s">
        <v>105</v>
      </c>
      <c r="C90" s="13"/>
      <c r="D90" s="13"/>
      <c r="E90" s="17"/>
      <c r="F90" s="17"/>
      <c r="G90" s="17"/>
      <c r="H90" s="17"/>
      <c r="I90" s="17"/>
      <c r="J90" s="17"/>
      <c r="K90" s="17" t="s">
        <v>190</v>
      </c>
    </row>
    <row r="91" spans="1:11" x14ac:dyDescent="0.3">
      <c r="A91" s="19"/>
      <c r="B91" s="26" t="s">
        <v>106</v>
      </c>
      <c r="C91" s="13" t="s">
        <v>162</v>
      </c>
      <c r="D91" s="13" t="s">
        <v>16</v>
      </c>
      <c r="E91" s="17">
        <v>5</v>
      </c>
      <c r="F91" s="17">
        <v>4.78</v>
      </c>
      <c r="G91" s="60">
        <f>F91*7000</f>
        <v>33460</v>
      </c>
      <c r="H91" s="17"/>
      <c r="I91" s="17" t="s">
        <v>194</v>
      </c>
      <c r="J91" s="17">
        <v>4.78</v>
      </c>
      <c r="K91" s="17" t="s">
        <v>193</v>
      </c>
    </row>
    <row r="92" spans="1:11" ht="21.75" customHeight="1" x14ac:dyDescent="0.3">
      <c r="A92" s="23" t="s">
        <v>142</v>
      </c>
      <c r="B92" s="69" t="s">
        <v>107</v>
      </c>
      <c r="C92" s="69"/>
      <c r="D92" s="69"/>
      <c r="E92" s="33"/>
      <c r="F92" s="33"/>
      <c r="G92" s="33"/>
      <c r="H92" s="33"/>
      <c r="I92" s="33"/>
      <c r="J92" s="33"/>
      <c r="K92" s="33"/>
    </row>
    <row r="93" spans="1:11" ht="293.39999999999998" customHeight="1" x14ac:dyDescent="0.3">
      <c r="A93" s="34"/>
      <c r="B93" s="44" t="s">
        <v>166</v>
      </c>
      <c r="C93" s="35"/>
      <c r="D93" s="35"/>
      <c r="E93" s="33"/>
      <c r="F93" s="33"/>
      <c r="G93" s="33"/>
      <c r="H93" s="33"/>
      <c r="I93" s="33"/>
      <c r="J93" s="33"/>
      <c r="K93" s="33"/>
    </row>
    <row r="94" spans="1:11" ht="31.8" customHeight="1" x14ac:dyDescent="0.3">
      <c r="A94" s="34"/>
      <c r="B94" s="44" t="s">
        <v>108</v>
      </c>
      <c r="C94" s="35" t="s">
        <v>48</v>
      </c>
      <c r="D94" s="35" t="s">
        <v>16</v>
      </c>
      <c r="E94" s="33">
        <v>5</v>
      </c>
      <c r="F94" s="33">
        <v>5.81</v>
      </c>
      <c r="G94" s="52">
        <f>F94*500</f>
        <v>2905</v>
      </c>
      <c r="H94" s="33"/>
      <c r="I94" s="33" t="s">
        <v>195</v>
      </c>
      <c r="J94" s="33">
        <v>4.3600000000000003</v>
      </c>
      <c r="K94" s="33" t="s">
        <v>196</v>
      </c>
    </row>
    <row r="95" spans="1:11" x14ac:dyDescent="0.3">
      <c r="A95" s="23" t="s">
        <v>143</v>
      </c>
      <c r="B95" s="70" t="s">
        <v>109</v>
      </c>
      <c r="C95" s="70"/>
      <c r="D95" s="70"/>
      <c r="E95" s="17"/>
      <c r="F95" s="17"/>
      <c r="G95" s="17"/>
      <c r="H95" s="17"/>
      <c r="I95" s="17"/>
      <c r="J95" s="17"/>
      <c r="K95" s="17"/>
    </row>
    <row r="96" spans="1:11" x14ac:dyDescent="0.3">
      <c r="A96" s="19"/>
      <c r="B96" s="17" t="s">
        <v>14</v>
      </c>
      <c r="C96" s="13"/>
      <c r="D96" s="13"/>
      <c r="E96" s="17"/>
      <c r="F96" s="17"/>
      <c r="G96" s="17"/>
      <c r="H96" s="17"/>
      <c r="I96" s="17"/>
      <c r="J96" s="17"/>
      <c r="K96" s="17"/>
    </row>
    <row r="97" spans="1:11" ht="110.4" x14ac:dyDescent="0.3">
      <c r="A97" s="19"/>
      <c r="B97" s="27" t="s">
        <v>110</v>
      </c>
      <c r="C97" s="13"/>
      <c r="D97" s="13"/>
      <c r="E97" s="17"/>
      <c r="F97" s="17"/>
      <c r="G97" s="17"/>
      <c r="H97" s="17"/>
      <c r="I97" s="17"/>
      <c r="J97" s="17"/>
      <c r="K97" s="27" t="s">
        <v>204</v>
      </c>
    </row>
    <row r="98" spans="1:11" x14ac:dyDescent="0.3">
      <c r="A98" s="19"/>
      <c r="B98" s="27" t="s">
        <v>111</v>
      </c>
      <c r="C98" s="13"/>
      <c r="D98" s="13"/>
      <c r="E98" s="17"/>
      <c r="F98" s="17"/>
      <c r="G98" s="17"/>
      <c r="H98" s="17"/>
      <c r="I98" s="17"/>
      <c r="J98" s="17"/>
      <c r="K98" s="27" t="s">
        <v>205</v>
      </c>
    </row>
    <row r="99" spans="1:11" ht="27.6" x14ac:dyDescent="0.3">
      <c r="A99" s="19"/>
      <c r="B99" s="27" t="s">
        <v>112</v>
      </c>
      <c r="C99" s="13"/>
      <c r="D99" s="13"/>
      <c r="E99" s="17"/>
      <c r="F99" s="17"/>
      <c r="G99" s="17"/>
      <c r="H99" s="17"/>
      <c r="I99" s="17"/>
      <c r="J99" s="17"/>
      <c r="K99" s="27" t="s">
        <v>112</v>
      </c>
    </row>
    <row r="100" spans="1:11" ht="27.6" x14ac:dyDescent="0.3">
      <c r="A100" s="19"/>
      <c r="B100" s="27" t="s">
        <v>113</v>
      </c>
      <c r="C100" s="13"/>
      <c r="D100" s="13"/>
      <c r="E100" s="17"/>
      <c r="F100" s="17"/>
      <c r="G100" s="17"/>
      <c r="H100" s="17"/>
      <c r="I100" s="17"/>
      <c r="J100" s="17"/>
      <c r="K100" s="27" t="s">
        <v>206</v>
      </c>
    </row>
    <row r="101" spans="1:11" ht="28.5" customHeight="1" x14ac:dyDescent="0.3">
      <c r="A101" s="19"/>
      <c r="B101" s="27" t="s">
        <v>114</v>
      </c>
      <c r="C101" s="13"/>
      <c r="D101" s="13"/>
      <c r="E101" s="17"/>
      <c r="F101" s="17"/>
      <c r="G101" s="17"/>
      <c r="H101" s="17"/>
      <c r="I101" s="17"/>
      <c r="J101" s="17"/>
      <c r="K101" s="17" t="s">
        <v>200</v>
      </c>
    </row>
    <row r="102" spans="1:11" ht="33" customHeight="1" x14ac:dyDescent="0.3">
      <c r="A102" s="19"/>
      <c r="B102" s="27" t="s">
        <v>115</v>
      </c>
      <c r="C102" s="13"/>
      <c r="D102" s="13"/>
      <c r="E102" s="17"/>
      <c r="F102" s="17"/>
      <c r="G102" s="17"/>
      <c r="H102" s="17"/>
      <c r="I102" s="17"/>
      <c r="J102" s="17"/>
      <c r="K102" s="27" t="s">
        <v>115</v>
      </c>
    </row>
    <row r="103" spans="1:11" ht="30" customHeight="1" x14ac:dyDescent="0.3">
      <c r="A103" s="19"/>
      <c r="B103" s="27" t="s">
        <v>116</v>
      </c>
      <c r="C103" s="13"/>
      <c r="D103" s="13"/>
      <c r="E103" s="17"/>
      <c r="F103" s="17"/>
      <c r="G103" s="17"/>
      <c r="H103" s="17"/>
      <c r="I103" s="17"/>
      <c r="J103" s="17"/>
      <c r="K103" s="17"/>
    </row>
    <row r="104" spans="1:11" ht="41.4" x14ac:dyDescent="0.3">
      <c r="A104" s="19"/>
      <c r="B104" s="27" t="s">
        <v>117</v>
      </c>
      <c r="C104" s="13"/>
      <c r="D104" s="13"/>
      <c r="E104" s="17"/>
      <c r="F104" s="17"/>
      <c r="G104" s="17"/>
      <c r="H104" s="17"/>
      <c r="I104" s="17"/>
      <c r="J104" s="17"/>
      <c r="K104" s="33" t="s">
        <v>197</v>
      </c>
    </row>
    <row r="105" spans="1:11" ht="14.25" customHeight="1" x14ac:dyDescent="0.3">
      <c r="A105" s="19"/>
      <c r="B105" s="17" t="s">
        <v>118</v>
      </c>
      <c r="C105" s="13" t="s">
        <v>163</v>
      </c>
      <c r="D105" s="13" t="s">
        <v>16</v>
      </c>
      <c r="E105" s="17">
        <v>5</v>
      </c>
      <c r="F105" s="17">
        <v>6.68</v>
      </c>
      <c r="G105" s="60">
        <f>F105*1200</f>
        <v>8016</v>
      </c>
      <c r="H105" s="17"/>
      <c r="I105" s="17" t="s">
        <v>201</v>
      </c>
      <c r="J105" s="17">
        <v>33.39</v>
      </c>
      <c r="K105" s="33" t="s">
        <v>198</v>
      </c>
    </row>
    <row r="106" spans="1:11" x14ac:dyDescent="0.3">
      <c r="A106" s="23" t="s">
        <v>144</v>
      </c>
      <c r="B106" s="69" t="s">
        <v>119</v>
      </c>
      <c r="C106" s="69"/>
      <c r="D106" s="69"/>
      <c r="E106" s="33"/>
      <c r="F106" s="33"/>
      <c r="G106" s="33"/>
      <c r="H106" s="33"/>
      <c r="I106" s="33"/>
      <c r="J106" s="33"/>
      <c r="K106" s="30"/>
    </row>
    <row r="107" spans="1:11" ht="27.6" x14ac:dyDescent="0.3">
      <c r="A107" s="34"/>
      <c r="B107" s="33" t="s">
        <v>120</v>
      </c>
      <c r="C107" s="35"/>
      <c r="D107" s="35"/>
      <c r="E107" s="33"/>
      <c r="F107" s="33"/>
      <c r="G107" s="33"/>
      <c r="H107" s="33"/>
      <c r="I107" s="33"/>
      <c r="J107" s="33"/>
      <c r="K107" s="33" t="s">
        <v>120</v>
      </c>
    </row>
    <row r="108" spans="1:11" ht="19.5" customHeight="1" x14ac:dyDescent="0.3">
      <c r="A108" s="34"/>
      <c r="B108" s="33" t="s">
        <v>121</v>
      </c>
      <c r="C108" s="35"/>
      <c r="D108" s="35"/>
      <c r="E108" s="33"/>
      <c r="F108" s="33"/>
      <c r="G108" s="33"/>
      <c r="H108" s="33"/>
      <c r="I108" s="33"/>
      <c r="J108" s="33"/>
      <c r="K108" s="17" t="s">
        <v>200</v>
      </c>
    </row>
    <row r="109" spans="1:11" ht="17.25" customHeight="1" x14ac:dyDescent="0.3">
      <c r="A109" s="34"/>
      <c r="B109" s="33" t="s">
        <v>122</v>
      </c>
      <c r="C109" s="35"/>
      <c r="D109" s="35"/>
      <c r="E109" s="33"/>
      <c r="F109" s="33"/>
      <c r="G109" s="33"/>
      <c r="H109" s="33"/>
      <c r="I109" s="33"/>
      <c r="J109" s="33"/>
      <c r="K109" s="33" t="s">
        <v>122</v>
      </c>
    </row>
    <row r="110" spans="1:11" ht="18.75" customHeight="1" x14ac:dyDescent="0.3">
      <c r="A110" s="34"/>
      <c r="B110" s="33" t="s">
        <v>123</v>
      </c>
      <c r="C110" s="35"/>
      <c r="D110" s="35"/>
      <c r="E110" s="33"/>
      <c r="F110" s="33"/>
      <c r="G110" s="33"/>
      <c r="H110" s="33"/>
      <c r="I110" s="33"/>
      <c r="J110" s="33"/>
      <c r="K110" s="33" t="s">
        <v>123</v>
      </c>
    </row>
    <row r="111" spans="1:11" x14ac:dyDescent="0.3">
      <c r="A111" s="34"/>
      <c r="B111" s="33" t="s">
        <v>90</v>
      </c>
      <c r="C111" s="35"/>
      <c r="D111" s="35"/>
      <c r="E111" s="33"/>
      <c r="F111" s="33"/>
      <c r="G111" s="33"/>
      <c r="H111" s="33"/>
      <c r="I111" s="33"/>
      <c r="J111" s="33"/>
      <c r="K111" s="33" t="s">
        <v>90</v>
      </c>
    </row>
    <row r="112" spans="1:11" x14ac:dyDescent="0.3">
      <c r="A112" s="34"/>
      <c r="B112" s="33" t="s">
        <v>124</v>
      </c>
      <c r="C112" s="35"/>
      <c r="D112" s="35"/>
      <c r="E112" s="33"/>
      <c r="F112" s="33"/>
      <c r="G112" s="33"/>
      <c r="H112" s="33"/>
      <c r="I112" s="33"/>
      <c r="J112" s="33"/>
      <c r="K112" s="33" t="s">
        <v>124</v>
      </c>
    </row>
    <row r="113" spans="1:11" x14ac:dyDescent="0.3">
      <c r="A113" s="34"/>
      <c r="B113" s="33" t="s">
        <v>125</v>
      </c>
      <c r="C113" s="35"/>
      <c r="D113" s="35"/>
      <c r="E113" s="33"/>
      <c r="F113" s="33"/>
      <c r="G113" s="33"/>
      <c r="H113" s="33"/>
      <c r="I113" s="33"/>
      <c r="J113" s="33"/>
      <c r="K113" s="33" t="s">
        <v>125</v>
      </c>
    </row>
    <row r="114" spans="1:11" x14ac:dyDescent="0.3">
      <c r="A114" s="34"/>
      <c r="B114" s="33" t="s">
        <v>126</v>
      </c>
      <c r="C114" s="35"/>
      <c r="D114" s="35"/>
      <c r="E114" s="33"/>
      <c r="F114" s="33"/>
      <c r="G114" s="33"/>
      <c r="H114" s="33"/>
      <c r="I114" s="33"/>
      <c r="J114" s="33"/>
      <c r="K114" s="33" t="s">
        <v>126</v>
      </c>
    </row>
    <row r="115" spans="1:11" ht="15" customHeight="1" x14ac:dyDescent="0.3">
      <c r="A115" s="34"/>
      <c r="B115" s="33" t="s">
        <v>127</v>
      </c>
      <c r="C115" s="35"/>
      <c r="D115" s="35"/>
      <c r="E115" s="33"/>
      <c r="F115" s="33"/>
      <c r="G115" s="33"/>
      <c r="H115" s="33"/>
      <c r="I115" s="33"/>
      <c r="J115" s="33"/>
      <c r="K115" s="33" t="s">
        <v>197</v>
      </c>
    </row>
    <row r="116" spans="1:11" ht="14.25" customHeight="1" x14ac:dyDescent="0.3">
      <c r="A116" s="34"/>
      <c r="B116" s="33" t="s">
        <v>128</v>
      </c>
      <c r="C116" s="35" t="s">
        <v>147</v>
      </c>
      <c r="D116" s="13" t="s">
        <v>16</v>
      </c>
      <c r="E116" s="33">
        <v>5</v>
      </c>
      <c r="F116" s="33">
        <v>6.68</v>
      </c>
      <c r="G116" s="52">
        <f>6.68*50</f>
        <v>334</v>
      </c>
      <c r="H116" s="33"/>
      <c r="I116" s="33" t="s">
        <v>201</v>
      </c>
      <c r="J116" s="33">
        <v>33.39</v>
      </c>
      <c r="K116" s="33" t="s">
        <v>199</v>
      </c>
    </row>
    <row r="117" spans="1:11" x14ac:dyDescent="0.3">
      <c r="A117" s="49"/>
      <c r="B117" s="53"/>
      <c r="C117" s="54"/>
      <c r="D117" s="55"/>
      <c r="E117" s="56"/>
      <c r="F117" s="56"/>
      <c r="G117" s="56"/>
      <c r="H117" s="56"/>
      <c r="I117" s="56"/>
      <c r="J117" s="56"/>
      <c r="K117" s="56"/>
    </row>
    <row r="118" spans="1:11" ht="58.5" customHeight="1" x14ac:dyDescent="0.3">
      <c r="A118" s="57" t="s">
        <v>129</v>
      </c>
      <c r="B118" s="74" t="s">
        <v>148</v>
      </c>
      <c r="C118" s="74"/>
      <c r="D118" s="74"/>
      <c r="E118" s="74"/>
      <c r="F118" s="74"/>
      <c r="G118" s="74"/>
      <c r="H118" s="74"/>
      <c r="I118" s="74"/>
      <c r="J118" s="74"/>
      <c r="K118" s="74"/>
    </row>
    <row r="119" spans="1:11" ht="51.75" customHeight="1" x14ac:dyDescent="0.3">
      <c r="A119" s="45" t="s">
        <v>130</v>
      </c>
      <c r="B119" s="71" t="s">
        <v>131</v>
      </c>
      <c r="C119" s="71"/>
      <c r="D119" s="71"/>
      <c r="E119" s="71"/>
      <c r="F119" s="71"/>
      <c r="G119" s="71"/>
      <c r="H119" s="71"/>
      <c r="I119" s="71"/>
      <c r="J119" s="71"/>
      <c r="K119" s="71"/>
    </row>
    <row r="120" spans="1:11" ht="42" customHeight="1" x14ac:dyDescent="0.3">
      <c r="A120" s="45" t="s">
        <v>132</v>
      </c>
      <c r="B120" s="72" t="s">
        <v>133</v>
      </c>
      <c r="C120" s="72"/>
      <c r="D120" s="72"/>
      <c r="E120" s="72"/>
      <c r="F120" s="72"/>
      <c r="G120" s="72"/>
      <c r="H120" s="72"/>
      <c r="I120" s="72"/>
      <c r="J120" s="72"/>
      <c r="K120" s="72"/>
    </row>
    <row r="121" spans="1:11" ht="28.5" customHeight="1" x14ac:dyDescent="0.3">
      <c r="A121" s="45" t="s">
        <v>134</v>
      </c>
      <c r="B121" s="73" t="s">
        <v>135</v>
      </c>
      <c r="C121" s="73"/>
      <c r="D121" s="73"/>
      <c r="E121" s="73"/>
      <c r="F121" s="73"/>
      <c r="G121" s="73"/>
      <c r="H121" s="73"/>
      <c r="I121" s="73"/>
      <c r="J121" s="73"/>
      <c r="K121" s="73"/>
    </row>
    <row r="122" spans="1:11" ht="39.75" customHeight="1" x14ac:dyDescent="0.3">
      <c r="A122" s="45" t="s">
        <v>136</v>
      </c>
      <c r="B122" s="73" t="s">
        <v>137</v>
      </c>
      <c r="C122" s="73"/>
      <c r="D122" s="73"/>
      <c r="E122" s="73"/>
      <c r="F122" s="73"/>
      <c r="G122" s="73"/>
      <c r="H122" s="73"/>
      <c r="I122" s="73"/>
      <c r="J122" s="73"/>
      <c r="K122" s="73"/>
    </row>
    <row r="123" spans="1:11" ht="43.5" customHeight="1" x14ac:dyDescent="0.3">
      <c r="C123" s="51"/>
      <c r="D123" s="51"/>
      <c r="E123" s="51"/>
      <c r="F123" s="51"/>
      <c r="G123" s="51"/>
      <c r="H123" s="51"/>
      <c r="I123" s="51"/>
      <c r="J123" s="51"/>
      <c r="K123" s="51"/>
    </row>
    <row r="124" spans="1:11" ht="15" customHeight="1" x14ac:dyDescent="0.3">
      <c r="E124" s="51"/>
    </row>
    <row r="129" ht="18" customHeight="1" x14ac:dyDescent="0.3"/>
    <row r="130" ht="33.75" customHeight="1" x14ac:dyDescent="0.3"/>
    <row r="131" ht="30" customHeight="1" x14ac:dyDescent="0.3"/>
    <row r="132" ht="20.25" customHeight="1" x14ac:dyDescent="0.3"/>
    <row r="133" ht="54.75" customHeight="1" x14ac:dyDescent="0.3"/>
    <row r="134" ht="49.5" customHeight="1" x14ac:dyDescent="0.3"/>
    <row r="135" ht="48" customHeight="1" x14ac:dyDescent="0.3"/>
    <row r="136" ht="17.25" customHeight="1" x14ac:dyDescent="0.3"/>
    <row r="137" ht="18.75" customHeight="1" x14ac:dyDescent="0.3"/>
    <row r="138" ht="20.25" customHeight="1" x14ac:dyDescent="0.3"/>
    <row r="139" ht="18" customHeight="1" x14ac:dyDescent="0.3"/>
    <row r="140" ht="30" customHeight="1" x14ac:dyDescent="0.3"/>
    <row r="141" ht="18" customHeight="1" x14ac:dyDescent="0.3"/>
    <row r="142" ht="18" customHeight="1" x14ac:dyDescent="0.3"/>
    <row r="143" ht="18" customHeight="1" x14ac:dyDescent="0.3"/>
    <row r="144" ht="19.5" customHeight="1" x14ac:dyDescent="0.3"/>
    <row r="145" ht="17.25" customHeight="1" x14ac:dyDescent="0.3"/>
    <row r="146" ht="15.75" customHeight="1" x14ac:dyDescent="0.3"/>
    <row r="147" ht="16.5" customHeight="1" x14ac:dyDescent="0.3"/>
    <row r="148" ht="17.25" customHeight="1" x14ac:dyDescent="0.3"/>
    <row r="149" ht="16.5" customHeight="1" x14ac:dyDescent="0.3"/>
    <row r="150" ht="53.25" customHeight="1" x14ac:dyDescent="0.3"/>
    <row r="151" ht="41.25" customHeight="1" x14ac:dyDescent="0.3"/>
    <row r="152" ht="36.75" customHeight="1" x14ac:dyDescent="0.3"/>
    <row r="153" ht="31.5" customHeight="1" x14ac:dyDescent="0.3"/>
  </sheetData>
  <mergeCells count="15">
    <mergeCell ref="B120:K120"/>
    <mergeCell ref="B121:K121"/>
    <mergeCell ref="B122:K122"/>
    <mergeCell ref="B118:K118"/>
    <mergeCell ref="B95:D95"/>
    <mergeCell ref="B106:D106"/>
    <mergeCell ref="B72:D72"/>
    <mergeCell ref="B92:D92"/>
    <mergeCell ref="B119:K119"/>
    <mergeCell ref="E13:E17"/>
    <mergeCell ref="K48:K50"/>
    <mergeCell ref="E48:E50"/>
    <mergeCell ref="B82:J82"/>
    <mergeCell ref="B63:K63"/>
    <mergeCell ref="B40:C40"/>
  </mergeCells>
  <pageMargins left="0.31496062992125984" right="0.31496062992125984" top="0.55118110236220474" bottom="0.35433070866141736"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Laima Maciukevičiūtė</cp:lastModifiedBy>
  <cp:lastPrinted>2020-11-03T08:34:40Z</cp:lastPrinted>
  <dcterms:created xsi:type="dcterms:W3CDTF">2019-09-20T08:48:07Z</dcterms:created>
  <dcterms:modified xsi:type="dcterms:W3CDTF">2020-11-23T11:45:36Z</dcterms:modified>
</cp:coreProperties>
</file>